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ad035\prize\賞共有書類\59機械振興賞\N59-00 規定類\03-支援活動用\"/>
    </mc:Choice>
  </mc:AlternateContent>
  <xr:revisionPtr revIDLastSave="0" documentId="13_ncr:1_{7167E0C7-7EDB-4080-BE5F-9B03EA796372}" xr6:coauthVersionLast="47" xr6:coauthVersionMax="47" xr10:uidLastSave="{00000000-0000-0000-0000-000000000000}"/>
  <bookViews>
    <workbookView xWindow="6810" yWindow="3210" windowWidth="19215" windowHeight="11775" xr2:uid="{C77ADBD3-8894-4B8E-846F-7CC3DF7CC395}"/>
  </bookViews>
  <sheets>
    <sheet name="入力用" sheetId="1" r:id="rId1"/>
    <sheet name="印刷用" sheetId="2" state="hidden" r:id="rId2"/>
    <sheet name="印刷用(複数企業)" sheetId="3" state="hidden" r:id="rId3"/>
  </sheets>
  <definedNames>
    <definedName name="_xlnm.Print_Area" localSheetId="1">印刷用!$A$1:$M$61</definedName>
    <definedName name="_xlnm.Print_Area" localSheetId="2">'印刷用(複数企業)'!$A$1:$M$59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入力用!$F$11</definedName>
    <definedName name="代表者氏名2">入力用!$F$16</definedName>
    <definedName name="代表者氏名3">入力用!$F$21</definedName>
    <definedName name="代表者役職1">入力用!$C$11</definedName>
    <definedName name="代表者役職2">入力用!$C$16</definedName>
    <definedName name="代表者役職3">入力用!$C$21</definedName>
    <definedName name="団体の種別1">入力用!$K$11</definedName>
    <definedName name="団体の種別2">入力用!$K$16</definedName>
    <definedName name="団体の種別3">入力用!$K$21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K56" i="2"/>
  <c r="G56" i="2"/>
  <c r="K54" i="2"/>
  <c r="F55" i="2"/>
  <c r="F54" i="2"/>
  <c r="I53" i="2"/>
  <c r="G53" i="2"/>
  <c r="K52" i="2"/>
  <c r="F52" i="2"/>
  <c r="F51" i="2"/>
  <c r="J49" i="2"/>
  <c r="J48" i="2"/>
  <c r="J47" i="2"/>
  <c r="D48" i="2"/>
  <c r="D47" i="2"/>
  <c r="D46" i="2"/>
  <c r="E45" i="2"/>
  <c r="L44" i="2"/>
  <c r="D44" i="2"/>
  <c r="D43" i="2"/>
  <c r="J41" i="2"/>
  <c r="K40" i="2"/>
  <c r="J39" i="2"/>
  <c r="K38" i="2"/>
  <c r="J37" i="2"/>
  <c r="K36" i="2"/>
  <c r="J35" i="2"/>
  <c r="K34" i="2"/>
  <c r="J33" i="2"/>
  <c r="K32" i="2"/>
  <c r="J31" i="2"/>
  <c r="K30" i="2"/>
  <c r="J29" i="2"/>
  <c r="K28" i="2"/>
  <c r="F41" i="2"/>
  <c r="F40" i="2"/>
  <c r="F39" i="2"/>
  <c r="F38" i="2"/>
  <c r="F37" i="2"/>
  <c r="F36" i="2"/>
  <c r="F35" i="2"/>
  <c r="F34" i="2"/>
  <c r="F33" i="2"/>
  <c r="F32" i="2"/>
  <c r="F31" i="2"/>
  <c r="F30" i="2"/>
  <c r="F29" i="2"/>
  <c r="F28" i="2"/>
  <c r="C40" i="2"/>
  <c r="C38" i="2"/>
  <c r="C36" i="2"/>
  <c r="C34" i="2"/>
  <c r="C32" i="2"/>
  <c r="C30" i="2"/>
  <c r="C28" i="2"/>
  <c r="A40" i="2"/>
  <c r="A38" i="2"/>
  <c r="A36" i="2"/>
  <c r="A34" i="2"/>
  <c r="A32" i="2"/>
  <c r="A30" i="2"/>
  <c r="A28" i="2"/>
  <c r="J27" i="2"/>
  <c r="K26" i="2"/>
  <c r="F27" i="2"/>
  <c r="F26" i="2"/>
  <c r="C26" i="2"/>
  <c r="A26" i="2"/>
  <c r="B23" i="2"/>
  <c r="C22" i="2"/>
  <c r="K21" i="2"/>
  <c r="F21" i="2"/>
  <c r="C21" i="2"/>
  <c r="B20" i="2"/>
  <c r="B18" i="2"/>
  <c r="C17" i="2"/>
  <c r="K16" i="2"/>
  <c r="F16" i="2"/>
  <c r="C16" i="2"/>
  <c r="B15" i="2"/>
  <c r="B13" i="2"/>
  <c r="C12" i="2"/>
  <c r="K11" i="2"/>
  <c r="F11" i="2"/>
  <c r="C11" i="2"/>
  <c r="B10" i="2"/>
  <c r="J8" i="2"/>
  <c r="C8" i="2"/>
  <c r="B6" i="2"/>
  <c r="B5" i="2"/>
  <c r="M4" i="2"/>
  <c r="L1" i="2"/>
  <c r="G59" i="2"/>
  <c r="K21" i="3"/>
  <c r="K16" i="3"/>
  <c r="K11" i="3"/>
  <c r="A1" i="3"/>
  <c r="A1" i="2"/>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F21" i="3"/>
  <c r="C21" i="3"/>
  <c r="B20" i="3"/>
  <c r="B18" i="3"/>
  <c r="C17" i="3"/>
  <c r="F16" i="3"/>
  <c r="C16" i="3"/>
  <c r="B15" i="3"/>
  <c r="B13" i="3"/>
  <c r="C12" i="3"/>
  <c r="F11" i="3"/>
  <c r="C11" i="3"/>
  <c r="B10" i="3"/>
  <c r="J8" i="3"/>
  <c r="C8" i="3"/>
  <c r="B6" i="3"/>
  <c r="B5" i="3"/>
  <c r="L1" i="3"/>
</calcChain>
</file>

<file path=xl/sharedStrings.xml><?xml version="1.0" encoding="utf-8"?>
<sst xmlns="http://schemas.openxmlformats.org/spreadsheetml/2006/main" count="195" uniqueCount="94">
  <si>
    <t>整理番号</t>
    <rPh sb="0" eb="2">
      <t>セイリ</t>
    </rPh>
    <rPh sb="2" eb="4">
      <t>バンゴウ</t>
    </rPh>
    <phoneticPr fontId="1"/>
  </si>
  <si>
    <t>所在地</t>
    <rPh sb="0" eb="3">
      <t>ショザイチ</t>
    </rPh>
    <phoneticPr fontId="1"/>
  </si>
  <si>
    <t>〒</t>
    <phoneticPr fontId="1"/>
  </si>
  <si>
    <t>～</t>
    <phoneticPr fontId="1"/>
  </si>
  <si>
    <t>勤務先</t>
    <rPh sb="0" eb="3">
      <t>キンムサキ</t>
    </rPh>
    <phoneticPr fontId="1"/>
  </si>
  <si>
    <t>代表者名</t>
    <rPh sb="0" eb="3">
      <t>ダイヒョウシャ</t>
    </rPh>
    <rPh sb="3" eb="4">
      <t>メイ</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</si>
  <si>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</si>
  <si>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</si>
  <si>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</si>
  <si>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</si>
  <si>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</si>
  <si>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</si>
  <si>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</si>
  <si>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</si>
  <si>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r>
      <t>推薦者</t>
    </r>
    <r>
      <rPr>
        <vertAlign val="superscript"/>
        <sz val="11"/>
        <color theme="1"/>
        <rFont val="ＭＳ 明朝"/>
        <family val="1"/>
        <charset val="128"/>
      </rPr>
      <t>※</t>
    </r>
    <rPh sb="0" eb="3">
      <t>スイセンシャ</t>
    </rPh>
    <phoneticPr fontId="1"/>
  </si>
  <si>
    <t>役職：</t>
    <rPh sb="0" eb="2">
      <t>ヤクショク</t>
    </rPh>
    <phoneticPr fontId="1"/>
  </si>
  <si>
    <t>氏名：</t>
    <rPh sb="0" eb="2">
      <t>シメイ</t>
    </rPh>
    <phoneticPr fontId="1"/>
  </si>
  <si>
    <t>西暦</t>
    <rPh sb="0" eb="2">
      <t>セイレキ</t>
    </rPh>
    <phoneticPr fontId="1"/>
  </si>
  <si>
    <t>印</t>
    <rPh sb="0" eb="1">
      <t>イン</t>
    </rPh>
    <phoneticPr fontId="1"/>
  </si>
  <si>
    <t>氏名：</t>
    <rPh sb="0" eb="2">
      <t>シメイ</t>
    </rPh>
    <phoneticPr fontId="1"/>
  </si>
  <si>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</si>
  <si>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</si>
  <si>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</si>
  <si>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入手いたしました個人情報は、一般財団法人機械振興協会が実施する機械振興賞に関する審査と表彰の目的以外での使用はいたしません。</t>
    <rPh sb="0" eb="2">
      <t>ニュウシュ</t>
    </rPh>
    <rPh sb="8" eb="10">
      <t>コジン</t>
    </rPh>
    <rPh sb="10" eb="12">
      <t>ジョウホウ</t>
    </rPh>
    <rPh sb="14" eb="16">
      <t>イッパン</t>
    </rPh>
    <rPh sb="16" eb="18">
      <t>ザイダン</t>
    </rPh>
    <rPh sb="18" eb="20">
      <t>ホウジン</t>
    </rPh>
    <rPh sb="20" eb="22">
      <t>キカイ</t>
    </rPh>
    <rPh sb="22" eb="24">
      <t>シンコウ</t>
    </rPh>
    <rPh sb="24" eb="26">
      <t>キョウカイ</t>
    </rPh>
    <rPh sb="27" eb="29">
      <t>ジッシ</t>
    </rPh>
    <rPh sb="31" eb="33">
      <t>キカイ</t>
    </rPh>
    <rPh sb="33" eb="35">
      <t>シンコウ</t>
    </rPh>
    <rPh sb="35" eb="36">
      <t>ショウ</t>
    </rPh>
    <rPh sb="37" eb="38">
      <t>カン</t>
    </rPh>
    <rPh sb="40" eb="42">
      <t>シンサ</t>
    </rPh>
    <rPh sb="43" eb="45">
      <t>ヒョウショウ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</si>
  <si>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</si>
  <si>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</si>
  <si>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業績の題目</t>
    <phoneticPr fontId="1"/>
  </si>
  <si>
    <t>ふりがな</t>
  </si>
  <si>
    <t>整理番号</t>
  </si>
  <si>
    <t>第５６回機械振興賞応募申請書</t>
  </si>
  <si>
    <t>業績の題目</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</si>
  <si>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</si>
  <si>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</si>
  <si>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</si>
  <si>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</si>
  <si>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</si>
  <si>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</si>
  <si>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</si>
  <si>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</si>
  <si>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</si>
  <si>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</si>
  <si>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</si>
  <si>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</si>
  <si>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</si>
  <si>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</si>
  <si>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</si>
  <si>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</si>
  <si>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</si>
  <si>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</si>
  <si>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</si>
  <si>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</si>
  <si>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</si>
  <si>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</si>
  <si>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</si>
  <si>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</si>
  <si>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</si>
  <si>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</si>
  <si>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</si>
  <si>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</si>
  <si>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</si>
  <si>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</si>
  <si>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</si>
  <si>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&lt;応募申請書：支援活動用 その１&gt;</t>
    <rPh sb="1" eb="6">
      <t>オウボシンセイショ</t>
    </rPh>
    <phoneticPr fontId="1"/>
  </si>
  <si>
    <t>※公設試験場、自治体の支援団体、自治体、中小企業団体、地域のネットワーク、金融機関、教育機関、その他</t>
    <phoneticPr fontId="1"/>
  </si>
  <si>
    <t>団体の種別</t>
    <rPh sb="0" eb="2">
      <t>ダンタイ</t>
    </rPh>
    <rPh sb="3" eb="5">
      <t>シュベツ</t>
    </rPh>
    <phoneticPr fontId="1"/>
  </si>
  <si>
    <t>支援団体名</t>
    <rPh sb="0" eb="4">
      <t>シエンダンタイ</t>
    </rPh>
    <rPh sb="4" eb="5">
      <t>メイ</t>
    </rPh>
    <phoneticPr fontId="1"/>
  </si>
  <si>
    <t>団体の種別</t>
    <rPh sb="0" eb="2">
      <t>ダンタイ</t>
    </rPh>
    <rPh sb="3" eb="5">
      <t>シュベツ</t>
    </rPh>
    <phoneticPr fontId="1"/>
  </si>
  <si>
    <t>※支援担当者氏名欄の人数が足りない場合は、要領記載の問い合わせ先にご連絡ください。
支援団体が複数の場合には、下記ホームページ掲載の「推薦書その１(別様式)」をご利用ください。 (http://www.jspmi.or.jp/tri/prize/)</t>
    <rPh sb="1" eb="3">
      <t>シエン</t>
    </rPh>
    <rPh sb="42" eb="46">
      <t>シエンダンタイ</t>
    </rPh>
    <phoneticPr fontId="1"/>
  </si>
  <si>
    <t>※支援担当者氏名欄の人数が足りない場合は、要領記載の問い合わせ先にご連絡ください。
支援団体が複数の場合には、下記ホームページ掲載の「推薦書その１(別様式)」をご利用ください。 (http://www.jspmi.or.jp/tri/prize/)</t>
    <rPh sb="1" eb="3">
      <t>シエン</t>
    </rPh>
    <rPh sb="42" eb="44">
      <t>シエン</t>
    </rPh>
    <rPh sb="44" eb="46">
      <t>ダンタイ</t>
    </rPh>
    <phoneticPr fontId="1"/>
  </si>
  <si>
    <t>※支援担当者氏名欄の人数が足りない場合は、要領記載の問い合わせ先にご連絡ください。
支援団体が単数の場合には、下記ホームページ掲載の「推薦書その１」をご利用ください。
 (http://www.jspmi.or.jp/tri/prize/)</t>
    <rPh sb="1" eb="3">
      <t>シエン</t>
    </rPh>
    <rPh sb="42" eb="44">
      <t>シエン</t>
    </rPh>
    <rPh sb="44" eb="46">
      <t>ダンタイ</t>
    </rPh>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</si>
  <si>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</si>
  <si>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Ver1.0</t>
    <phoneticPr fontId="1"/>
  </si>
  <si>
    <t>支援団体名</t>
    <rPh sb="0" eb="2">
      <t>シエン</t>
    </rPh>
    <rPh sb="2" eb="4">
      <t>ダンタイ</t>
    </rPh>
    <rPh sb="4" eb="5">
      <t>メイ</t>
    </rPh>
    <phoneticPr fontId="1"/>
  </si>
  <si>
    <t>支援期間</t>
    <rPh sb="0" eb="2">
      <t>シエン</t>
    </rPh>
    <rPh sb="2" eb="4">
      <t>キカン</t>
    </rPh>
    <phoneticPr fontId="1"/>
  </si>
  <si>
    <t>支援担当者氏名</t>
    <rPh sb="0" eb="2">
      <t>シエン</t>
    </rPh>
    <rPh sb="2" eb="5">
      <t>タントウシャ</t>
    </rPh>
    <rPh sb="5" eb="7">
      <t>シメイ</t>
    </rPh>
    <phoneticPr fontId="1"/>
  </si>
  <si>
    <r>
      <t>団体の種別</t>
    </r>
    <r>
      <rPr>
        <sz val="8"/>
        <color theme="1"/>
        <rFont val="ＭＳ 明朝"/>
        <family val="1"/>
        <charset val="128"/>
      </rPr>
      <t>※</t>
    </r>
    <rPh sb="0" eb="2">
      <t>ダンタイ</t>
    </rPh>
    <rPh sb="3" eb="5">
      <t>シュベツ</t>
    </rPh>
    <phoneticPr fontId="1"/>
  </si>
  <si>
    <t>支援団体
連絡者</t>
    <rPh sb="0" eb="2">
      <t>シエン</t>
    </rPh>
    <rPh sb="2" eb="4">
      <t>ダンタイ</t>
    </rPh>
    <rPh sb="5" eb="8">
      <t>レンラクシャ</t>
    </rPh>
    <phoneticPr fontId="1"/>
  </si>
  <si>
    <t>所在地：</t>
    <rPh sb="0" eb="1">
      <t>ショ</t>
    </rPh>
    <rPh sb="1" eb="2">
      <t>ザイ</t>
    </rPh>
    <rPh sb="2" eb="3">
      <t>チ</t>
    </rPh>
    <phoneticPr fontId="1"/>
  </si>
  <si>
    <t>連絡者所属</t>
    <phoneticPr fontId="1"/>
  </si>
  <si>
    <t>連絡先：</t>
    <rPh sb="0" eb="1">
      <t>レン</t>
    </rPh>
    <rPh sb="1" eb="2">
      <t>ラク</t>
    </rPh>
    <rPh sb="2" eb="3">
      <t>サキ</t>
    </rPh>
    <phoneticPr fontId="1"/>
  </si>
  <si>
    <t>役職/氏名：</t>
    <rPh sb="0" eb="2">
      <t>ヤクショク</t>
    </rPh>
    <rPh sb="3" eb="5">
      <t>シメイ</t>
    </rPh>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</si>
  <si>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</si>
  <si>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</si>
  <si>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</si>
  <si>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</si>
  <si>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団体等名：</t>
    <phoneticPr fontId="1"/>
  </si>
  <si>
    <t>代表者名：</t>
    <phoneticPr fontId="1"/>
  </si>
  <si>
    <t>所在地：</t>
    <phoneticPr fontId="1"/>
  </si>
  <si>
    <t>連絡先：</t>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</si>
  <si>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</si>
  <si>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（押印は印刷用シートにお願いします）</t>
    <phoneticPr fontId="1"/>
  </si>
  <si>
    <t>所属</t>
    <rPh sb="0" eb="2">
      <t>ショゾク</t>
    </rPh>
    <phoneticPr fontId="1"/>
  </si>
  <si>
    <t>役職名</t>
    <rPh sb="0" eb="3">
      <t>ヤクショクメイ</t>
    </rPh>
    <phoneticPr fontId="1"/>
  </si>
  <si>
    <t>第５９回機械振興賞応募申請書(入力用)</t>
    <rPh sb="0" eb="1">
      <t>ダイ</t>
    </rPh>
    <rPh sb="3" eb="4">
      <t>カイ</t>
    </rPh>
    <rPh sb="4" eb="9">
      <t>キカイシンコウショウ</t>
    </rPh>
    <rPh sb="9" eb="11">
      <t>オウボ</t>
    </rPh>
    <rPh sb="11" eb="14">
      <t>シンセイショ</t>
    </rPh>
    <rPh sb="15" eb="18">
      <t>ニュウリョクヨウ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</si>
</sst>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quot;円&quot;"/>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8">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14" xfId="0" applyFont="1" applyFill="1" applyBorder="1">
      <alignment vertical="center"/>
    </xf>
    <xf numFmtId="0" fontId="2" fillId="3" borderId="4"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3" xfId="0" applyFont="1" applyFill="1" applyBorder="1">
      <alignment vertical="center"/>
    </xf>
    <xf numFmtId="0" fontId="2" fillId="3" borderId="6" xfId="0" applyFont="1" applyFill="1" applyBorder="1" applyAlignment="1">
      <alignment horizontal="center" vertical="center"/>
    </xf>
    <xf numFmtId="0" fontId="2" fillId="3" borderId="5" xfId="0" applyFont="1" applyFill="1" applyBorder="1">
      <alignmen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3" xfId="0" applyFont="1" applyFill="1" applyBorder="1">
      <alignment vertical="center"/>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14"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0" fontId="2" fillId="3" borderId="0" xfId="0" applyFont="1" applyFill="1" applyAlignment="1">
      <alignment horizontal="right" vertical="center"/>
    </xf>
    <xf numFmtId="0" fontId="11" fillId="3" borderId="0" xfId="0" applyFont="1" applyFill="1" applyAlignment="1">
      <alignment horizontal="left" vertical="center"/>
    </xf>
    <xf numFmtId="0" fontId="7" fillId="3" borderId="0" xfId="0" applyFont="1" applyFill="1">
      <alignment vertical="center"/>
    </xf>
    <xf numFmtId="0" fontId="7" fillId="0" borderId="0" xfId="0" applyFont="1">
      <alignment vertical="center"/>
    </xf>
    <xf numFmtId="0" fontId="8" fillId="3" borderId="0" xfId="0" applyFont="1" applyFill="1">
      <alignment vertical="center"/>
    </xf>
    <xf numFmtId="0" fontId="8" fillId="3" borderId="6" xfId="0" applyFont="1" applyFill="1" applyBorder="1" applyAlignment="1">
      <alignment wrapText="1"/>
    </xf>
    <xf numFmtId="0" fontId="14" fillId="3" borderId="0" xfId="0" applyFont="1" applyFill="1" applyAlignment="1">
      <alignment horizontal="left" vertical="center"/>
    </xf>
    <xf numFmtId="0" fontId="14" fillId="3" borderId="0" xfId="0" applyFont="1" applyFill="1" applyAlignment="1">
      <alignment horizontal="left" vertical="top"/>
    </xf>
    <xf numFmtId="0" fontId="11" fillId="0" borderId="1" xfId="0" applyFont="1" applyBorder="1" applyAlignment="1" applyProtection="1">
      <alignment horizontal="left" vertical="center"/>
      <protection locked="0"/>
    </xf>
    <xf numFmtId="0" fontId="11" fillId="3" borderId="0" xfId="0" applyFont="1" applyFill="1" applyAlignment="1">
      <alignment horizontal="left" vertical="center"/>
    </xf>
    <xf numFmtId="0" fontId="12" fillId="3" borderId="0" xfId="0" applyFont="1" applyFill="1" applyAlignment="1">
      <alignment horizontal="right" vertical="center" wrapText="1"/>
    </xf>
    <xf numFmtId="0" fontId="3" fillId="3" borderId="6" xfId="0" applyFont="1" applyFill="1" applyBorder="1" applyAlignment="1">
      <alignment horizontal="righ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3" borderId="8" xfId="0" applyFont="1" applyFill="1" applyBorder="1" applyAlignment="1">
      <alignment horizontal="center" vertical="center"/>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6"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3" borderId="0" xfId="0" applyFont="1" applyFill="1" applyAlignment="1">
      <alignment horizontal="left" vertical="center" wrapText="1"/>
    </xf>
    <xf numFmtId="177" fontId="2" fillId="0" borderId="4" xfId="0" applyNumberFormat="1" applyFont="1" applyBorder="1" applyAlignment="1" applyProtection="1">
      <alignment horizontal="center" vertical="center" shrinkToFit="1"/>
      <protection locked="0"/>
    </xf>
    <xf numFmtId="177" fontId="2" fillId="0" borderId="6" xfId="0" applyNumberFormat="1" applyFont="1" applyBorder="1" applyAlignment="1" applyProtection="1">
      <alignment horizontal="center" vertical="center" shrinkToFit="1"/>
      <protection locked="0"/>
    </xf>
    <xf numFmtId="177" fontId="2" fillId="0" borderId="5" xfId="0" applyNumberFormat="1" applyFont="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0" fontId="9" fillId="3" borderId="0" xfId="0" applyFont="1" applyFill="1" applyAlignment="1">
      <alignment horizontal="center" vertical="center"/>
    </xf>
    <xf numFmtId="176" fontId="2" fillId="0" borderId="6" xfId="0" applyNumberFormat="1" applyFont="1" applyBorder="1" applyAlignment="1" applyProtection="1">
      <alignment horizontal="right" vertical="center" indent="2"/>
      <protection locked="0"/>
    </xf>
    <xf numFmtId="0" fontId="3"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right" vertical="center" wrapText="1"/>
    </xf>
    <xf numFmtId="0" fontId="3" fillId="0" borderId="6" xfId="0" applyFont="1" applyBorder="1" applyAlignment="1">
      <alignment horizontal="right" vertical="center" wrapText="1"/>
    </xf>
    <xf numFmtId="0" fontId="3" fillId="0" borderId="6" xfId="0" applyFont="1" applyBorder="1" applyAlignment="1">
      <alignment horizontal="left" vertical="center"/>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2" fillId="0" borderId="0" xfId="0" applyFont="1" applyAlignment="1">
      <alignment horizontal="left" vertical="center"/>
    </xf>
    <xf numFmtId="0" fontId="7" fillId="0" borderId="0" xfId="0" applyFont="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shrinkToFit="1"/>
    </xf>
    <xf numFmtId="0" fontId="11" fillId="0" borderId="0" xfId="0" applyFont="1" applyAlignment="1">
      <alignment horizontal="left" vertical="center"/>
    </xf>
    <xf numFmtId="0" fontId="2" fillId="0" borderId="0" xfId="0" applyFont="1" applyAlignment="1">
      <alignment horizontal="distributed"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2" fillId="0" borderId="4" xfId="0" applyFont="1" applyBorder="1" applyAlignment="1">
      <alignment horizontal="left" vertical="center"/>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left" vertical="center" shrinkToFi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right" vertical="center" indent="2"/>
    </xf>
    <xf numFmtId="0" fontId="9" fillId="0" borderId="0" xfId="0" applyFont="1" applyAlignment="1">
      <alignment horizontal="center" vertical="center"/>
    </xf>
    <xf numFmtId="0" fontId="5" fillId="0" borderId="0" xfId="0" applyFont="1" applyAlignment="1">
      <alignment horizontal="left" vertical="center"/>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176" fontId="2" fillId="0" borderId="6" xfId="0" applyNumberFormat="1" applyFont="1" applyBorder="1" applyAlignment="1">
      <alignment horizontal="right" vertical="center" indent="2"/>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638175</xdr:colOff>
      <xdr:row>0</xdr:row>
      <xdr:rowOff>9525</xdr:rowOff>
    </xdr:from>
    <xdr:to>
      <xdr:col>17</xdr:col>
      <xdr:colOff>485775</xdr:colOff>
      <xdr:row>3</xdr:row>
      <xdr:rowOff>57149</xdr:rowOff>
    </xdr:to>
    <xdr:sp macro="" textlink="">
      <xdr:nvSpPr>
        <xdr:cNvPr id="2" name="吹き出し: 四角形 1">
          <a:extLst>
            <a:ext uri="{FF2B5EF4-FFF2-40B4-BE49-F238E27FC236}">
              <a16:creationId xmlns:a16="http://schemas.microsoft.com/office/drawing/2014/main" id="{7A2A1FD5-88C4-4C0F-9A71-9A484DFE9272}"/>
            </a:ext>
          </a:extLst>
        </xdr:cNvPr>
        <xdr:cNvSpPr/>
      </xdr:nvSpPr>
      <xdr:spPr>
        <a:xfrm>
          <a:off x="8296275" y="9525"/>
          <a:ext cx="1905000" cy="609599"/>
        </a:xfrm>
        <a:prstGeom prst="wedgeRectCallout">
          <a:avLst>
            <a:gd name="adj1" fmla="val -47924"/>
            <a:gd name="adj2" fmla="val -127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200025</xdr:colOff>
      <xdr:row>0</xdr:row>
      <xdr:rowOff>9525</xdr:rowOff>
    </xdr:from>
    <xdr:to>
      <xdr:col>14</xdr:col>
      <xdr:colOff>628650</xdr:colOff>
      <xdr:row>3</xdr:row>
      <xdr:rowOff>19049</xdr:rowOff>
    </xdr:to>
    <xdr:sp macro="" textlink="">
      <xdr:nvSpPr>
        <xdr:cNvPr id="4" name="吹き出し: 四角形 3">
          <a:extLst>
            <a:ext uri="{FF2B5EF4-FFF2-40B4-BE49-F238E27FC236}">
              <a16:creationId xmlns:a16="http://schemas.microsoft.com/office/drawing/2014/main" id="{675677A8-6283-48A8-8AB8-5B1CE3101A6C}"/>
            </a:ext>
          </a:extLst>
        </xdr:cNvPr>
        <xdr:cNvSpPr/>
      </xdr:nvSpPr>
      <xdr:spPr>
        <a:xfrm>
          <a:off x="6991350" y="9525"/>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314325</xdr:colOff>
      <xdr:row>8</xdr:row>
      <xdr:rowOff>19050</xdr:rowOff>
    </xdr:from>
    <xdr:to>
      <xdr:col>15</xdr:col>
      <xdr:colOff>409575</xdr:colOff>
      <xdr:row>10</xdr:row>
      <xdr:rowOff>247649</xdr:rowOff>
    </xdr:to>
    <xdr:sp macro="" textlink="">
      <xdr:nvSpPr>
        <xdr:cNvPr id="5" name="吹き出し: 四角形 4">
          <a:extLst>
            <a:ext uri="{FF2B5EF4-FFF2-40B4-BE49-F238E27FC236}">
              <a16:creationId xmlns:a16="http://schemas.microsoft.com/office/drawing/2014/main" id="{C3210810-1E21-4E80-B171-63143D666A82}"/>
            </a:ext>
          </a:extLst>
        </xdr:cNvPr>
        <xdr:cNvSpPr/>
      </xdr:nvSpPr>
      <xdr:spPr>
        <a:xfrm>
          <a:off x="7105650" y="1390650"/>
          <a:ext cx="1647825" cy="571499"/>
        </a:xfrm>
        <a:prstGeom prst="wedgeRectCallout">
          <a:avLst>
            <a:gd name="adj1" fmla="val -62638"/>
            <a:gd name="adj2" fmla="val 1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558800</xdr:colOff>
      <xdr:row>51</xdr:row>
      <xdr:rowOff>0</xdr:rowOff>
    </xdr:from>
    <xdr:to>
      <xdr:col>11</xdr:col>
      <xdr:colOff>0</xdr:colOff>
      <xdr:row>51</xdr:row>
      <xdr:rowOff>0</xdr:rowOff>
    </xdr:to>
    <xdr:cxnSp macro="">
      <xdr:nvCxnSpPr>
        <xdr:cNvPr id="3" name="直線コネクタ 2">
          <a:extLst>
            <a:ext uri="{FF2B5EF4-FFF2-40B4-BE49-F238E27FC236}">
              <a16:creationId xmlns:a16="http://schemas.microsoft.com/office/drawing/2014/main" id="{A7E2D7AC-5B78-4651-833A-9B6978CFA00F}"/>
            </a:ext>
          </a:extLst>
        </xdr:cNvPr>
        <xdr:cNvCxnSpPr/>
      </xdr:nvCxnSpPr>
      <xdr:spPr>
        <a:xfrm>
          <a:off x="2908300" y="8102600"/>
          <a:ext cx="2489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5" name="直線コネクタ 4">
          <a:extLst>
            <a:ext uri="{FF2B5EF4-FFF2-40B4-BE49-F238E27FC236}">
              <a16:creationId xmlns:a16="http://schemas.microsoft.com/office/drawing/2014/main" id="{98F65C18-9559-43D6-AA1D-B01038549E3B}"/>
            </a:ext>
          </a:extLst>
        </xdr:cNvPr>
        <xdr:cNvCxnSpPr/>
      </xdr:nvCxnSpPr>
      <xdr:spPr>
        <a:xfrm>
          <a:off x="2914650" y="8356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AFE413A-0E51-4161-9CAC-9D13C2B3A886}"/>
            </a:ext>
          </a:extLst>
        </xdr:cNvPr>
        <xdr:cNvCxnSpPr/>
      </xdr:nvCxnSpPr>
      <xdr:spPr>
        <a:xfrm>
          <a:off x="2914650" y="85217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8" name="直線コネクタ 7">
          <a:extLst>
            <a:ext uri="{FF2B5EF4-FFF2-40B4-BE49-F238E27FC236}">
              <a16:creationId xmlns:a16="http://schemas.microsoft.com/office/drawing/2014/main" id="{1B48CFFF-1B84-4B0F-BE00-2747856BBA32}"/>
            </a:ext>
          </a:extLst>
        </xdr:cNvPr>
        <xdr:cNvCxnSpPr/>
      </xdr:nvCxnSpPr>
      <xdr:spPr>
        <a:xfrm>
          <a:off x="2914650" y="88519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56</xdr:row>
      <xdr:rowOff>0</xdr:rowOff>
    </xdr:from>
    <xdr:to>
      <xdr:col>13</xdr:col>
      <xdr:colOff>0</xdr:colOff>
      <xdr:row>56</xdr:row>
      <xdr:rowOff>0</xdr:rowOff>
    </xdr:to>
    <xdr:cxnSp macro="">
      <xdr:nvCxnSpPr>
        <xdr:cNvPr id="9" name="直線コネクタ 8">
          <a:extLst>
            <a:ext uri="{FF2B5EF4-FFF2-40B4-BE49-F238E27FC236}">
              <a16:creationId xmlns:a16="http://schemas.microsoft.com/office/drawing/2014/main" id="{D1F3B6A5-2946-4CAD-9011-5509D638F9AB}"/>
            </a:ext>
          </a:extLst>
        </xdr:cNvPr>
        <xdr:cNvCxnSpPr/>
      </xdr:nvCxnSpPr>
      <xdr:spPr>
        <a:xfrm>
          <a:off x="2914650" y="90424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219075</xdr:colOff>
      <xdr:row>0</xdr:row>
      <xdr:rowOff>161925</xdr:rowOff>
    </xdr:from>
    <xdr:to>
      <xdr:col>16</xdr:col>
      <xdr:colOff>352425</xdr:colOff>
      <xdr:row>8</xdr:row>
      <xdr:rowOff>161925</xdr:rowOff>
    </xdr:to>
    <xdr:sp macro="" textlink="">
      <xdr:nvSpPr>
        <xdr:cNvPr id="10" name="吹き出し: 四角形 9">
          <a:extLst>
            <a:ext uri="{FF2B5EF4-FFF2-40B4-BE49-F238E27FC236}">
              <a16:creationId xmlns:a16="http://schemas.microsoft.com/office/drawing/2014/main" id="{267C1180-1373-429A-B580-B4857E7183A2}"/>
            </a:ext>
          </a:extLst>
        </xdr:cNvPr>
        <xdr:cNvSpPr/>
      </xdr:nvSpPr>
      <xdr:spPr>
        <a:xfrm>
          <a:off x="7010400" y="161925"/>
          <a:ext cx="2371725" cy="1371600"/>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プリントアウトしたものにご捺印してお送りいただくか、スキャナーでスキャンしたものをメール等でお送りください。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また、本エクセルファイルも、メール等でお送りいただきたく、よろしくお願い致します。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295275</xdr:colOff>
      <xdr:row>10</xdr:row>
      <xdr:rowOff>57150</xdr:rowOff>
    </xdr:from>
    <xdr:to>
      <xdr:col>16</xdr:col>
      <xdr:colOff>428625</xdr:colOff>
      <xdr:row>23</xdr:row>
      <xdr:rowOff>47625</xdr:rowOff>
    </xdr:to>
    <xdr:sp macro="" textlink="">
      <xdr:nvSpPr>
        <xdr:cNvPr id="2" name="吹き出し: 四角形 1">
          <a:extLst>
            <a:ext uri="{FF2B5EF4-FFF2-40B4-BE49-F238E27FC236}">
              <a16:creationId xmlns:a16="http://schemas.microsoft.com/office/drawing/2014/main" id="{BF30DC14-9DBB-473E-9362-868E0057F25F}"/>
            </a:ext>
          </a:extLst>
        </xdr:cNvPr>
        <xdr:cNvSpPr/>
      </xdr:nvSpPr>
      <xdr:spPr>
        <a:xfrm>
          <a:off x="7086600" y="2095500"/>
          <a:ext cx="2371725" cy="1133475"/>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プリンタによっては、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ページに納まらない場合があります。その際は、印刷の拡大縮小オプションで、</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ページに印刷を選んで印刷してください。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62</v>
      </c>
      <c r="B1" s="1"/>
      <c r="C1" s="1"/>
      <c r="D1" s="1"/>
      <c r="E1" s="1"/>
      <c r="F1" s="1"/>
      <c r="G1" s="1"/>
      <c r="H1" s="1"/>
      <c r="I1" s="1"/>
      <c r="J1" s="1"/>
      <c r="K1" s="3" t="s">
        <v>0</v>
      </c>
      <c r="L1" s="110"/>
      <c r="M1" s="110"/>
    </row>
    <row r="2" spans="1:13" x14ac:dyDescent="0.15">
      <c r="A2" s="1"/>
      <c r="B2" s="1"/>
      <c r="C2" s="1"/>
      <c r="D2" s="1"/>
      <c r="E2" s="1"/>
      <c r="F2" s="1"/>
      <c r="G2" s="1"/>
      <c r="H2" s="1"/>
      <c r="I2" s="1"/>
      <c r="J2" s="1"/>
      <c r="K2" s="1"/>
      <c r="L2" s="1"/>
      <c r="M2" s="1"/>
    </row>
    <row r="3" spans="1:13" ht="17.25" x14ac:dyDescent="0.15">
      <c r="A3" s="115" t="s">
        <v>93</v>
      </c>
      <c r="B3" s="115"/>
      <c r="C3" s="115"/>
      <c r="D3" s="115"/>
      <c r="E3" s="115"/>
      <c r="F3" s="115"/>
      <c r="G3" s="115"/>
      <c r="H3" s="115"/>
      <c r="I3" s="115"/>
      <c r="J3" s="115"/>
      <c r="K3" s="115"/>
      <c r="L3" s="115"/>
      <c r="M3" s="115"/>
    </row>
    <row r="4" spans="1:13" x14ac:dyDescent="0.15">
      <c r="A4" s="1"/>
      <c r="B4" s="1"/>
      <c r="C4" s="117" t="s">
        <v>90</v>
      </c>
      <c r="D4" s="117"/>
      <c r="E4" s="117"/>
      <c r="F4" s="117"/>
      <c r="G4" s="117"/>
      <c r="H4" s="117"/>
      <c r="I4" s="117"/>
      <c r="J4" s="117"/>
      <c r="K4" s="1"/>
      <c r="L4" s="1"/>
      <c r="M4" s="39" t="s">
        <v>71</v>
      </c>
    </row>
    <row r="5" spans="1:13" ht="9" customHeight="1" x14ac:dyDescent="0.15">
      <c r="A5" s="5" t="s">
        <v>25</v>
      </c>
      <c r="B5" s="111"/>
      <c r="C5" s="112"/>
      <c r="D5" s="112"/>
      <c r="E5" s="112"/>
      <c r="F5" s="112"/>
      <c r="G5" s="112"/>
      <c r="H5" s="112"/>
      <c r="I5" s="112"/>
      <c r="J5" s="112"/>
      <c r="K5" s="112"/>
      <c r="L5" s="112"/>
      <c r="M5" s="113"/>
    </row>
    <row r="6" spans="1:13" ht="14.25" x14ac:dyDescent="0.15">
      <c r="A6" s="6" t="s">
        <v>26</v>
      </c>
      <c r="B6" s="51"/>
      <c r="C6" s="52"/>
      <c r="D6" s="52"/>
      <c r="E6" s="52"/>
      <c r="F6" s="52"/>
      <c r="G6" s="52"/>
      <c r="H6" s="52"/>
      <c r="I6" s="52"/>
      <c r="J6" s="52"/>
      <c r="K6" s="52"/>
      <c r="L6" s="52"/>
      <c r="M6" s="53"/>
    </row>
    <row r="7" spans="1:13" x14ac:dyDescent="0.15">
      <c r="A7" s="114" t="s">
        <v>89</v>
      </c>
      <c r="B7" s="114"/>
      <c r="C7" s="114"/>
      <c r="D7" s="114"/>
      <c r="E7" s="114"/>
      <c r="F7" s="114"/>
      <c r="G7" s="114"/>
      <c r="H7" s="114"/>
      <c r="I7" s="114"/>
      <c r="J7" s="114"/>
      <c r="K7" s="114"/>
      <c r="L7" s="114"/>
      <c r="M7" s="114"/>
    </row>
    <row r="8" spans="1:13" x14ac:dyDescent="0.15">
      <c r="A8" s="7" t="s">
        <v>73</v>
      </c>
      <c r="B8" s="7" t="s">
        <v>17</v>
      </c>
      <c r="C8" s="116"/>
      <c r="D8" s="116"/>
      <c r="E8" s="116"/>
      <c r="F8" s="116"/>
      <c r="G8" s="60" t="s">
        <v>3</v>
      </c>
      <c r="H8" s="60"/>
      <c r="I8" s="60"/>
      <c r="J8" s="60"/>
      <c r="K8" s="60"/>
      <c r="L8" s="60"/>
      <c r="M8" s="11"/>
    </row>
    <row r="9" spans="1:13" x14ac:dyDescent="0.15">
      <c r="A9" s="1"/>
      <c r="B9" s="1"/>
      <c r="C9" s="1"/>
      <c r="D9" s="1"/>
      <c r="E9" s="1"/>
      <c r="F9" s="1"/>
      <c r="G9" s="1"/>
      <c r="H9" s="1"/>
      <c r="I9" s="1"/>
      <c r="J9" s="1"/>
      <c r="K9" s="1"/>
      <c r="L9" s="1"/>
      <c r="M9" s="1"/>
    </row>
    <row r="10" spans="1:13" x14ac:dyDescent="0.15">
      <c r="A10" s="8" t="s">
        <v>65</v>
      </c>
      <c r="B10" s="56"/>
      <c r="C10" s="57"/>
      <c r="D10" s="57"/>
      <c r="E10" s="57"/>
      <c r="F10" s="57"/>
      <c r="G10" s="57"/>
      <c r="H10" s="57"/>
      <c r="I10" s="57"/>
      <c r="J10" s="58"/>
      <c r="K10" s="59" t="s">
        <v>75</v>
      </c>
      <c r="L10" s="60"/>
      <c r="M10" s="61"/>
    </row>
    <row r="11" spans="1:13" ht="26.1" customHeight="1" x14ac:dyDescent="0.15">
      <c r="A11" s="8" t="s">
        <v>5</v>
      </c>
      <c r="B11" s="9" t="s">
        <v>15</v>
      </c>
      <c r="C11" s="76"/>
      <c r="D11" s="76"/>
      <c r="E11" s="10" t="s">
        <v>19</v>
      </c>
      <c r="F11" s="57"/>
      <c r="G11" s="57"/>
      <c r="H11" s="57"/>
      <c r="I11" s="11"/>
      <c r="J11" s="12"/>
      <c r="K11" s="107"/>
      <c r="L11" s="108"/>
      <c r="M11" s="109"/>
    </row>
    <row r="12" spans="1:13" x14ac:dyDescent="0.15">
      <c r="A12" s="59" t="s">
        <v>1</v>
      </c>
      <c r="B12" s="13" t="s">
        <v>2</v>
      </c>
      <c r="C12" s="65"/>
      <c r="D12" s="65"/>
      <c r="E12" s="55"/>
      <c r="F12" s="55"/>
      <c r="G12" s="55"/>
      <c r="H12" s="55"/>
      <c r="I12" s="55"/>
      <c r="J12" s="55"/>
      <c r="K12" s="55"/>
      <c r="L12" s="55"/>
      <c r="M12" s="14"/>
    </row>
    <row r="13" spans="1:13" x14ac:dyDescent="0.15">
      <c r="A13" s="59"/>
      <c r="B13" s="62"/>
      <c r="C13" s="63"/>
      <c r="D13" s="63"/>
      <c r="E13" s="63"/>
      <c r="F13" s="63"/>
      <c r="G13" s="63"/>
      <c r="H13" s="63"/>
      <c r="I13" s="63"/>
      <c r="J13" s="63"/>
      <c r="K13" s="63"/>
      <c r="L13" s="63"/>
      <c r="M13" s="64"/>
    </row>
    <row r="14" spans="1:13" ht="8.1" customHeight="1" outlineLevel="1" x14ac:dyDescent="0.15">
      <c r="A14" s="1"/>
      <c r="B14" s="1"/>
      <c r="C14" s="1"/>
      <c r="D14" s="1"/>
      <c r="E14" s="1"/>
      <c r="F14" s="1"/>
      <c r="G14" s="1"/>
      <c r="H14" s="1"/>
      <c r="I14" s="1"/>
      <c r="J14" s="1"/>
      <c r="K14" s="1"/>
      <c r="L14" s="1"/>
      <c r="M14" s="1"/>
    </row>
    <row r="15" spans="1:13" outlineLevel="1" x14ac:dyDescent="0.15">
      <c r="A15" s="8" t="s">
        <v>65</v>
      </c>
      <c r="B15" s="56"/>
      <c r="C15" s="57"/>
      <c r="D15" s="57"/>
      <c r="E15" s="57"/>
      <c r="F15" s="57"/>
      <c r="G15" s="57"/>
      <c r="H15" s="57"/>
      <c r="I15" s="57"/>
      <c r="J15" s="58"/>
      <c r="K15" s="59" t="s">
        <v>75</v>
      </c>
      <c r="L15" s="60"/>
      <c r="M15" s="61"/>
    </row>
    <row r="16" spans="1:13" outlineLevel="1" x14ac:dyDescent="0.15">
      <c r="A16" s="8" t="s">
        <v>5</v>
      </c>
      <c r="B16" s="9" t="s">
        <v>15</v>
      </c>
      <c r="C16" s="57"/>
      <c r="D16" s="57"/>
      <c r="E16" s="10" t="s">
        <v>16</v>
      </c>
      <c r="F16" s="57"/>
      <c r="G16" s="57"/>
      <c r="H16" s="57"/>
      <c r="I16" s="57"/>
      <c r="J16" s="58"/>
      <c r="K16" s="107"/>
      <c r="L16" s="108"/>
      <c r="M16" s="109"/>
    </row>
    <row r="17" spans="1:14" outlineLevel="1" x14ac:dyDescent="0.15">
      <c r="A17" s="59" t="s">
        <v>1</v>
      </c>
      <c r="B17" s="13" t="s">
        <v>2</v>
      </c>
      <c r="C17" s="65"/>
      <c r="D17" s="65"/>
      <c r="E17" s="55"/>
      <c r="F17" s="55"/>
      <c r="G17" s="55"/>
      <c r="H17" s="55"/>
      <c r="I17" s="55"/>
      <c r="J17" s="55"/>
      <c r="K17" s="55"/>
      <c r="L17" s="55"/>
      <c r="M17" s="14"/>
    </row>
    <row r="18" spans="1:14" outlineLevel="1" x14ac:dyDescent="0.15">
      <c r="A18" s="59"/>
      <c r="B18" s="62"/>
      <c r="C18" s="63"/>
      <c r="D18" s="63"/>
      <c r="E18" s="63"/>
      <c r="F18" s="63"/>
      <c r="G18" s="63"/>
      <c r="H18" s="63"/>
      <c r="I18" s="63"/>
      <c r="J18" s="63"/>
      <c r="K18" s="63"/>
      <c r="L18" s="63"/>
      <c r="M18" s="64"/>
    </row>
    <row r="19" spans="1:14" ht="8.1" customHeight="1" outlineLevel="1" collapsed="1" x14ac:dyDescent="0.15">
      <c r="A19" s="1"/>
      <c r="B19" s="1"/>
      <c r="C19" s="1"/>
      <c r="D19" s="1"/>
      <c r="E19" s="1"/>
      <c r="F19" s="1"/>
      <c r="G19" s="1"/>
      <c r="H19" s="1"/>
      <c r="I19" s="1"/>
      <c r="J19" s="1"/>
      <c r="K19" s="1"/>
      <c r="L19" s="1"/>
      <c r="M19" s="1"/>
    </row>
    <row r="20" spans="1:14" outlineLevel="1" x14ac:dyDescent="0.15">
      <c r="A20" s="8" t="s">
        <v>65</v>
      </c>
      <c r="B20" s="56"/>
      <c r="C20" s="57"/>
      <c r="D20" s="57"/>
      <c r="E20" s="57"/>
      <c r="F20" s="57"/>
      <c r="G20" s="57"/>
      <c r="H20" s="57"/>
      <c r="I20" s="57"/>
      <c r="J20" s="58"/>
      <c r="K20" s="59" t="s">
        <v>75</v>
      </c>
      <c r="L20" s="60"/>
      <c r="M20" s="61"/>
      <c r="N20" s="15"/>
    </row>
    <row r="21" spans="1:14" outlineLevel="1" x14ac:dyDescent="0.15">
      <c r="A21" s="8" t="s">
        <v>5</v>
      </c>
      <c r="B21" s="9" t="s">
        <v>15</v>
      </c>
      <c r="C21" s="57"/>
      <c r="D21" s="57"/>
      <c r="E21" s="10" t="s">
        <v>16</v>
      </c>
      <c r="F21" s="57"/>
      <c r="G21" s="57"/>
      <c r="H21" s="57"/>
      <c r="I21" s="57"/>
      <c r="J21" s="58"/>
      <c r="K21" s="107"/>
      <c r="L21" s="108"/>
      <c r="M21" s="109"/>
    </row>
    <row r="22" spans="1:14" outlineLevel="1" x14ac:dyDescent="0.15">
      <c r="A22" s="59" t="s">
        <v>1</v>
      </c>
      <c r="B22" s="13" t="s">
        <v>2</v>
      </c>
      <c r="C22" s="65"/>
      <c r="D22" s="65"/>
      <c r="E22" s="55"/>
      <c r="F22" s="55"/>
      <c r="G22" s="55"/>
      <c r="H22" s="55"/>
      <c r="I22" s="55"/>
      <c r="J22" s="55"/>
      <c r="K22" s="55"/>
      <c r="L22" s="55"/>
      <c r="M22" s="14"/>
    </row>
    <row r="23" spans="1:14" outlineLevel="1" x14ac:dyDescent="0.15">
      <c r="A23" s="59"/>
      <c r="B23" s="62"/>
      <c r="C23" s="63"/>
      <c r="D23" s="63"/>
      <c r="E23" s="63"/>
      <c r="F23" s="63"/>
      <c r="G23" s="63"/>
      <c r="H23" s="63"/>
      <c r="I23" s="63"/>
      <c r="J23" s="63"/>
      <c r="K23" s="63"/>
      <c r="L23" s="63"/>
      <c r="M23" s="64"/>
    </row>
    <row r="24" spans="1:14" x14ac:dyDescent="0.15">
      <c r="A24" s="50" t="s">
        <v>63</v>
      </c>
      <c r="B24" s="50"/>
      <c r="C24" s="50"/>
      <c r="D24" s="50"/>
      <c r="E24" s="50"/>
      <c r="F24" s="50"/>
      <c r="G24" s="50"/>
      <c r="H24" s="50"/>
      <c r="I24" s="50"/>
      <c r="J24" s="50"/>
      <c r="K24" s="50"/>
      <c r="L24" s="50"/>
      <c r="M24" s="50"/>
    </row>
    <row r="25" spans="1:14" x14ac:dyDescent="0.15">
      <c r="A25" s="54" t="s">
        <v>74</v>
      </c>
      <c r="B25" s="54"/>
      <c r="C25" s="59" t="s">
        <v>4</v>
      </c>
      <c r="D25" s="60"/>
      <c r="E25" s="61"/>
      <c r="F25" s="59" t="s">
        <v>6</v>
      </c>
      <c r="G25" s="60"/>
      <c r="H25" s="60"/>
      <c r="I25" s="60"/>
      <c r="J25" s="118" t="s">
        <v>1</v>
      </c>
      <c r="K25" s="55"/>
      <c r="L25" s="55"/>
      <c r="M25" s="66"/>
    </row>
    <row r="26" spans="1:14" x14ac:dyDescent="0.15">
      <c r="A26" s="69"/>
      <c r="B26" s="69"/>
      <c r="C26" s="70"/>
      <c r="D26" s="71"/>
      <c r="E26" s="72"/>
      <c r="F26" s="67"/>
      <c r="G26" s="76"/>
      <c r="H26" s="76"/>
      <c r="I26" s="76"/>
      <c r="J26" s="13"/>
      <c r="K26" s="21"/>
      <c r="L26" s="10"/>
      <c r="M26" s="17"/>
    </row>
    <row r="27" spans="1:14" x14ac:dyDescent="0.15">
      <c r="A27" s="69"/>
      <c r="B27" s="69"/>
      <c r="C27" s="73"/>
      <c r="D27" s="74"/>
      <c r="E27" s="75"/>
      <c r="F27" s="77"/>
      <c r="G27" s="78"/>
      <c r="H27" s="78"/>
      <c r="I27" s="78"/>
      <c r="J27" s="77"/>
      <c r="K27" s="78"/>
      <c r="L27" s="78"/>
      <c r="M27" s="94"/>
    </row>
    <row r="28" spans="1:14" x14ac:dyDescent="0.15">
      <c r="A28" s="69"/>
      <c r="B28" s="69"/>
      <c r="C28" s="70"/>
      <c r="D28" s="71"/>
      <c r="E28" s="72"/>
      <c r="F28" s="67"/>
      <c r="G28" s="76"/>
      <c r="H28" s="76"/>
      <c r="I28" s="76"/>
      <c r="J28" s="13"/>
      <c r="K28" s="21"/>
      <c r="L28" s="10"/>
      <c r="M28" s="17"/>
    </row>
    <row r="29" spans="1:14" x14ac:dyDescent="0.15">
      <c r="A29" s="69"/>
      <c r="B29" s="69"/>
      <c r="C29" s="73"/>
      <c r="D29" s="74"/>
      <c r="E29" s="75"/>
      <c r="F29" s="77"/>
      <c r="G29" s="78"/>
      <c r="H29" s="78"/>
      <c r="I29" s="78"/>
      <c r="J29" s="77"/>
      <c r="K29" s="78"/>
      <c r="L29" s="78"/>
      <c r="M29" s="94"/>
    </row>
    <row r="30" spans="1:14" x14ac:dyDescent="0.15">
      <c r="A30" s="69"/>
      <c r="B30" s="69"/>
      <c r="C30" s="70"/>
      <c r="D30" s="71"/>
      <c r="E30" s="72"/>
      <c r="F30" s="67"/>
      <c r="G30" s="76"/>
      <c r="H30" s="76"/>
      <c r="I30" s="76"/>
      <c r="J30" s="13"/>
      <c r="K30" s="21"/>
      <c r="L30" s="10"/>
      <c r="M30" s="17"/>
    </row>
    <row r="31" spans="1:14" x14ac:dyDescent="0.15">
      <c r="A31" s="69"/>
      <c r="B31" s="69"/>
      <c r="C31" s="73"/>
      <c r="D31" s="74"/>
      <c r="E31" s="75"/>
      <c r="F31" s="77"/>
      <c r="G31" s="78"/>
      <c r="H31" s="78"/>
      <c r="I31" s="78"/>
      <c r="J31" s="77"/>
      <c r="K31" s="78"/>
      <c r="L31" s="78"/>
      <c r="M31" s="94"/>
    </row>
    <row r="32" spans="1:14" outlineLevel="1" x14ac:dyDescent="0.15">
      <c r="A32" s="69"/>
      <c r="B32" s="69"/>
      <c r="C32" s="70"/>
      <c r="D32" s="71"/>
      <c r="E32" s="72"/>
      <c r="F32" s="67"/>
      <c r="G32" s="76"/>
      <c r="H32" s="76"/>
      <c r="I32" s="76"/>
      <c r="J32" s="13" t="s">
        <v>2</v>
      </c>
      <c r="K32" s="21"/>
      <c r="L32" s="10"/>
      <c r="M32" s="17"/>
    </row>
    <row r="33" spans="1:13" outlineLevel="1" x14ac:dyDescent="0.15">
      <c r="A33" s="69"/>
      <c r="B33" s="69"/>
      <c r="C33" s="73"/>
      <c r="D33" s="74"/>
      <c r="E33" s="75"/>
      <c r="F33" s="77"/>
      <c r="G33" s="78"/>
      <c r="H33" s="78"/>
      <c r="I33" s="78"/>
      <c r="J33" s="77"/>
      <c r="K33" s="78"/>
      <c r="L33" s="78"/>
      <c r="M33" s="94"/>
    </row>
    <row r="34" spans="1:13" outlineLevel="1" x14ac:dyDescent="0.15">
      <c r="A34" s="69"/>
      <c r="B34" s="69"/>
      <c r="C34" s="70"/>
      <c r="D34" s="71"/>
      <c r="E34" s="72"/>
      <c r="F34" s="67"/>
      <c r="G34" s="76"/>
      <c r="H34" s="76"/>
      <c r="I34" s="76"/>
      <c r="J34" s="13" t="s">
        <v>2</v>
      </c>
      <c r="K34" s="21"/>
      <c r="L34" s="10"/>
      <c r="M34" s="17"/>
    </row>
    <row r="35" spans="1:13" outlineLevel="1" x14ac:dyDescent="0.15">
      <c r="A35" s="69"/>
      <c r="B35" s="69"/>
      <c r="C35" s="73"/>
      <c r="D35" s="74"/>
      <c r="E35" s="75"/>
      <c r="F35" s="77"/>
      <c r="G35" s="78"/>
      <c r="H35" s="78"/>
      <c r="I35" s="78"/>
      <c r="J35" s="77"/>
      <c r="K35" s="78"/>
      <c r="L35" s="78"/>
      <c r="M35" s="94"/>
    </row>
    <row r="36" spans="1:13" outlineLevel="1" x14ac:dyDescent="0.15">
      <c r="A36" s="69"/>
      <c r="B36" s="69"/>
      <c r="C36" s="70"/>
      <c r="D36" s="71"/>
      <c r="E36" s="72"/>
      <c r="F36" s="67"/>
      <c r="G36" s="76"/>
      <c r="H36" s="76"/>
      <c r="I36" s="76"/>
      <c r="J36" s="13" t="s">
        <v>2</v>
      </c>
      <c r="K36" s="21"/>
      <c r="L36" s="10"/>
      <c r="M36" s="17"/>
    </row>
    <row r="37" spans="1:13" outlineLevel="1" x14ac:dyDescent="0.15">
      <c r="A37" s="69"/>
      <c r="B37" s="69"/>
      <c r="C37" s="73"/>
      <c r="D37" s="74"/>
      <c r="E37" s="75"/>
      <c r="F37" s="77"/>
      <c r="G37" s="78"/>
      <c r="H37" s="78"/>
      <c r="I37" s="78"/>
      <c r="J37" s="77"/>
      <c r="K37" s="78"/>
      <c r="L37" s="78"/>
      <c r="M37" s="94"/>
    </row>
    <row r="38" spans="1:13" outlineLevel="1" x14ac:dyDescent="0.15">
      <c r="A38" s="69"/>
      <c r="B38" s="69"/>
      <c r="C38" s="70"/>
      <c r="D38" s="71"/>
      <c r="E38" s="72"/>
      <c r="F38" s="67"/>
      <c r="G38" s="76"/>
      <c r="H38" s="76"/>
      <c r="I38" s="76"/>
      <c r="J38" s="13" t="s">
        <v>2</v>
      </c>
      <c r="K38" s="21"/>
      <c r="L38" s="10"/>
      <c r="M38" s="17"/>
    </row>
    <row r="39" spans="1:13" outlineLevel="1" x14ac:dyDescent="0.15">
      <c r="A39" s="69"/>
      <c r="B39" s="69"/>
      <c r="C39" s="73"/>
      <c r="D39" s="74"/>
      <c r="E39" s="75"/>
      <c r="F39" s="77"/>
      <c r="G39" s="78"/>
      <c r="H39" s="78"/>
      <c r="I39" s="78"/>
      <c r="J39" s="77"/>
      <c r="K39" s="78"/>
      <c r="L39" s="78"/>
      <c r="M39" s="94"/>
    </row>
    <row r="40" spans="1:13" outlineLevel="1" x14ac:dyDescent="0.15">
      <c r="A40" s="69"/>
      <c r="B40" s="69"/>
      <c r="C40" s="70"/>
      <c r="D40" s="71"/>
      <c r="E40" s="72"/>
      <c r="F40" s="67"/>
      <c r="G40" s="76"/>
      <c r="H40" s="76"/>
      <c r="I40" s="76"/>
      <c r="J40" s="13" t="s">
        <v>2</v>
      </c>
      <c r="K40" s="21"/>
      <c r="L40" s="10"/>
      <c r="M40" s="17"/>
    </row>
    <row r="41" spans="1:13" outlineLevel="1" x14ac:dyDescent="0.15">
      <c r="A41" s="69"/>
      <c r="B41" s="69"/>
      <c r="C41" s="73"/>
      <c r="D41" s="74"/>
      <c r="E41" s="75"/>
      <c r="F41" s="77"/>
      <c r="G41" s="78"/>
      <c r="H41" s="78"/>
      <c r="I41" s="78"/>
      <c r="J41" s="77"/>
      <c r="K41" s="78"/>
      <c r="L41" s="78"/>
      <c r="M41" s="94"/>
    </row>
    <row r="42" spans="1:13" s="38" customFormat="1" ht="39" customHeight="1" x14ac:dyDescent="0.15">
      <c r="A42" s="90" t="s">
        <v>67</v>
      </c>
      <c r="B42" s="90"/>
      <c r="C42" s="90"/>
      <c r="D42" s="90"/>
      <c r="E42" s="90"/>
      <c r="F42" s="90"/>
      <c r="G42" s="90"/>
      <c r="H42" s="90"/>
      <c r="I42" s="90"/>
      <c r="J42" s="90"/>
      <c r="K42" s="90"/>
      <c r="L42" s="90"/>
      <c r="M42" s="90"/>
    </row>
    <row r="43" spans="1:13" x14ac:dyDescent="0.15">
      <c r="A43" s="97" t="s">
        <v>76</v>
      </c>
      <c r="B43" s="54" t="s">
        <v>8</v>
      </c>
      <c r="C43" s="59"/>
      <c r="D43" s="91"/>
      <c r="E43" s="92"/>
      <c r="F43" s="92"/>
      <c r="G43" s="92"/>
      <c r="H43" s="92"/>
      <c r="I43" s="92"/>
      <c r="J43" s="92"/>
      <c r="K43" s="92"/>
      <c r="L43" s="92"/>
      <c r="M43" s="93"/>
    </row>
    <row r="44" spans="1:13" x14ac:dyDescent="0.15">
      <c r="A44" s="54"/>
      <c r="B44" s="54" t="s">
        <v>91</v>
      </c>
      <c r="C44" s="59"/>
      <c r="D44" s="67"/>
      <c r="E44" s="76"/>
      <c r="F44" s="76"/>
      <c r="G44" s="76"/>
      <c r="H44" s="76"/>
      <c r="I44" s="68"/>
      <c r="J44" s="95" t="s">
        <v>92</v>
      </c>
      <c r="K44" s="96"/>
      <c r="L44" s="67"/>
      <c r="M44" s="68"/>
    </row>
    <row r="45" spans="1:13" x14ac:dyDescent="0.15">
      <c r="A45" s="54"/>
      <c r="B45" s="54" t="s">
        <v>9</v>
      </c>
      <c r="C45" s="59"/>
      <c r="D45" s="13"/>
      <c r="E45" s="65"/>
      <c r="F45" s="65"/>
      <c r="G45" s="55"/>
      <c r="H45" s="55"/>
      <c r="I45" s="55"/>
      <c r="J45" s="55"/>
      <c r="K45" s="55"/>
      <c r="L45" s="55"/>
      <c r="M45" s="66"/>
    </row>
    <row r="46" spans="1:13" x14ac:dyDescent="0.15">
      <c r="A46" s="54"/>
      <c r="B46" s="54"/>
      <c r="C46" s="59"/>
      <c r="D46" s="77"/>
      <c r="E46" s="78"/>
      <c r="F46" s="78"/>
      <c r="G46" s="78"/>
      <c r="H46" s="78"/>
      <c r="I46" s="78"/>
      <c r="J46" s="78"/>
      <c r="K46" s="78"/>
      <c r="L46" s="79"/>
      <c r="M46" s="80"/>
    </row>
    <row r="47" spans="1:13" x14ac:dyDescent="0.15">
      <c r="A47" s="54"/>
      <c r="B47" s="97" t="s">
        <v>13</v>
      </c>
      <c r="C47" s="54"/>
      <c r="D47" s="81"/>
      <c r="E47" s="82"/>
      <c r="F47" s="82"/>
      <c r="G47" s="82"/>
      <c r="H47" s="83"/>
      <c r="I47" s="8" t="s">
        <v>12</v>
      </c>
      <c r="J47" s="56"/>
      <c r="K47" s="57"/>
      <c r="L47" s="57"/>
      <c r="M47" s="58"/>
    </row>
    <row r="48" spans="1:13" x14ac:dyDescent="0.15">
      <c r="A48" s="54"/>
      <c r="B48" s="54"/>
      <c r="C48" s="54"/>
      <c r="D48" s="84"/>
      <c r="E48" s="85"/>
      <c r="F48" s="85"/>
      <c r="G48" s="85"/>
      <c r="H48" s="86"/>
      <c r="I48" s="8" t="s">
        <v>50</v>
      </c>
      <c r="J48" s="56"/>
      <c r="K48" s="57"/>
      <c r="L48" s="57"/>
      <c r="M48" s="58"/>
    </row>
    <row r="49" spans="1:13" x14ac:dyDescent="0.15">
      <c r="A49" s="54"/>
      <c r="B49" s="54"/>
      <c r="C49" s="54"/>
      <c r="D49" s="87"/>
      <c r="E49" s="88"/>
      <c r="F49" s="88"/>
      <c r="G49" s="88"/>
      <c r="H49" s="89"/>
      <c r="I49" s="8" t="s">
        <v>51</v>
      </c>
      <c r="J49" s="67"/>
      <c r="K49" s="76"/>
      <c r="L49" s="76"/>
      <c r="M49" s="68"/>
    </row>
    <row r="50" spans="1:13" ht="8.1" customHeight="1" x14ac:dyDescent="0.15">
      <c r="A50" s="1"/>
      <c r="B50" s="1"/>
      <c r="C50" s="1"/>
      <c r="D50" s="1"/>
      <c r="E50" s="1"/>
      <c r="F50" s="1"/>
      <c r="G50" s="1"/>
      <c r="H50" s="1"/>
      <c r="I50" s="1"/>
      <c r="J50" s="1"/>
      <c r="K50" s="1"/>
      <c r="L50" s="45"/>
      <c r="M50" s="1"/>
    </row>
    <row r="51" spans="1:13" ht="18" customHeight="1" x14ac:dyDescent="0.15">
      <c r="A51" s="1"/>
      <c r="B51" s="1"/>
      <c r="C51" s="1" t="s">
        <v>14</v>
      </c>
      <c r="D51" s="98" t="s">
        <v>83</v>
      </c>
      <c r="E51" s="98"/>
      <c r="F51" s="78"/>
      <c r="G51" s="78"/>
      <c r="H51" s="78"/>
      <c r="I51" s="78"/>
      <c r="J51" s="78"/>
      <c r="K51" s="78"/>
      <c r="L51" s="46"/>
      <c r="M51" s="1"/>
    </row>
    <row r="52" spans="1:13" ht="18" customHeight="1" x14ac:dyDescent="0.15">
      <c r="A52" s="1"/>
      <c r="B52" s="1"/>
      <c r="C52" s="1"/>
      <c r="D52" s="98" t="s">
        <v>84</v>
      </c>
      <c r="E52" s="98"/>
      <c r="F52" s="57"/>
      <c r="G52" s="57"/>
      <c r="H52" s="57"/>
      <c r="I52" s="57"/>
      <c r="J52" s="57"/>
      <c r="K52" s="57"/>
      <c r="L52" s="63"/>
      <c r="M52" s="3"/>
    </row>
    <row r="53" spans="1:13" x14ac:dyDescent="0.15">
      <c r="A53" s="1"/>
      <c r="B53" s="1"/>
      <c r="C53" s="1"/>
      <c r="D53" s="98" t="s">
        <v>77</v>
      </c>
      <c r="E53" s="98"/>
      <c r="F53" s="18" t="s">
        <v>7</v>
      </c>
      <c r="G53" s="103"/>
      <c r="H53" s="103"/>
      <c r="I53" s="78"/>
      <c r="J53" s="78"/>
      <c r="K53" s="78"/>
      <c r="L53" s="78"/>
      <c r="M53" s="78"/>
    </row>
    <row r="54" spans="1:13" ht="12.95" customHeight="1" x14ac:dyDescent="0.15">
      <c r="A54" s="1"/>
      <c r="B54" s="1"/>
      <c r="C54" s="1"/>
      <c r="D54" s="106" t="s">
        <v>81</v>
      </c>
      <c r="E54" s="106"/>
      <c r="F54" s="104"/>
      <c r="G54" s="104"/>
      <c r="H54" s="104"/>
      <c r="I54" s="104"/>
      <c r="J54" s="104"/>
      <c r="K54" s="99"/>
      <c r="L54" s="99"/>
      <c r="M54" s="101"/>
    </row>
    <row r="55" spans="1:13" x14ac:dyDescent="0.15">
      <c r="A55" s="1"/>
      <c r="B55" s="1"/>
      <c r="C55" s="1"/>
      <c r="D55" s="98" t="s">
        <v>82</v>
      </c>
      <c r="E55" s="98"/>
      <c r="F55" s="105"/>
      <c r="G55" s="105"/>
      <c r="H55" s="105"/>
      <c r="I55" s="105"/>
      <c r="J55" s="105"/>
      <c r="K55" s="63"/>
      <c r="L55" s="63"/>
      <c r="M55" s="102"/>
    </row>
    <row r="56" spans="1:13" ht="14.1" customHeight="1" x14ac:dyDescent="0.15">
      <c r="A56" s="1"/>
      <c r="B56" s="1"/>
      <c r="C56" s="1"/>
      <c r="D56" s="98" t="s">
        <v>79</v>
      </c>
      <c r="E56" s="98"/>
      <c r="F56" s="19" t="s">
        <v>20</v>
      </c>
      <c r="G56" s="57"/>
      <c r="H56" s="57"/>
      <c r="I56" s="57"/>
      <c r="J56" s="44" t="s">
        <v>21</v>
      </c>
      <c r="K56" s="100"/>
      <c r="L56" s="100"/>
      <c r="M56" s="100"/>
    </row>
    <row r="57" spans="1:13" x14ac:dyDescent="0.15">
      <c r="A57" s="1"/>
      <c r="B57" s="1"/>
      <c r="C57" s="48" t="s">
        <v>22</v>
      </c>
      <c r="D57" s="48"/>
      <c r="E57" s="48"/>
      <c r="F57" s="48"/>
      <c r="G57" s="48"/>
      <c r="H57" s="48"/>
      <c r="I57" s="48"/>
      <c r="J57" s="1"/>
      <c r="K57" s="20"/>
      <c r="L57" s="20"/>
      <c r="M57" s="20"/>
    </row>
    <row r="58" spans="1:13" x14ac:dyDescent="0.15">
      <c r="A58" s="1"/>
      <c r="B58" s="1"/>
      <c r="C58" s="40"/>
      <c r="D58" s="40"/>
      <c r="E58" s="40"/>
      <c r="F58" s="40"/>
      <c r="G58" s="40"/>
      <c r="H58" s="40"/>
      <c r="I58" s="40"/>
      <c r="J58" s="1"/>
      <c r="K58" s="43"/>
      <c r="L58" s="43"/>
      <c r="M58" s="43"/>
    </row>
    <row r="59" spans="1:13" x14ac:dyDescent="0.15">
      <c r="A59" s="41" t="s">
        <v>70</v>
      </c>
      <c r="B59" s="1"/>
      <c r="C59" s="40"/>
      <c r="D59" s="40"/>
      <c r="E59" s="40"/>
      <c r="F59" s="40"/>
      <c r="G59" s="47"/>
      <c r="H59" s="47"/>
      <c r="I59" s="47"/>
      <c r="J59" s="47"/>
      <c r="K59" s="47"/>
      <c r="L59" s="47"/>
      <c r="M59" s="47"/>
    </row>
    <row r="60" spans="1:13" x14ac:dyDescent="0.15">
      <c r="A60" s="41"/>
      <c r="B60" s="1"/>
      <c r="C60" s="40"/>
      <c r="D60" s="40"/>
      <c r="E60" s="40"/>
      <c r="F60" s="40"/>
      <c r="G60" s="40"/>
      <c r="H60" s="40"/>
      <c r="I60" s="40"/>
      <c r="J60" s="40"/>
      <c r="K60" s="40"/>
      <c r="L60" s="40"/>
      <c r="M60" s="40"/>
    </row>
    <row r="61" spans="1:13" ht="12.95" customHeight="1" x14ac:dyDescent="0.15">
      <c r="A61" s="49" t="s">
        <v>24</v>
      </c>
      <c r="B61" s="49"/>
      <c r="C61" s="49"/>
      <c r="D61" s="49"/>
      <c r="E61" s="49"/>
      <c r="F61" s="49"/>
      <c r="G61" s="49"/>
      <c r="H61" s="49"/>
      <c r="I61" s="49"/>
      <c r="J61" s="49"/>
      <c r="K61" s="49"/>
      <c r="L61" s="49"/>
      <c r="M61" s="49"/>
    </row>
  </sheetData>
  <sheetProtection sheet="1" objects="1" scenarios="1"/>
  <mergeCells count="119">
    <mergeCell ref="J25:M25"/>
    <mergeCell ref="J27:M27"/>
    <mergeCell ref="J29:M29"/>
    <mergeCell ref="J31:M31"/>
    <mergeCell ref="J33:M33"/>
    <mergeCell ref="J35:M35"/>
    <mergeCell ref="J37:M37"/>
    <mergeCell ref="J39:M39"/>
    <mergeCell ref="F35:I35"/>
    <mergeCell ref="F30:I30"/>
    <mergeCell ref="F31:I31"/>
    <mergeCell ref="F32:I32"/>
    <mergeCell ref="F33:I33"/>
    <mergeCell ref="F34:I34"/>
    <mergeCell ref="F36:I36"/>
    <mergeCell ref="F37:I37"/>
    <mergeCell ref="F38:I38"/>
    <mergeCell ref="F39:I39"/>
    <mergeCell ref="F28:I28"/>
    <mergeCell ref="F29:I29"/>
    <mergeCell ref="L1:M1"/>
    <mergeCell ref="B5:M5"/>
    <mergeCell ref="A7:M7"/>
    <mergeCell ref="A3:M3"/>
    <mergeCell ref="B15:J15"/>
    <mergeCell ref="A17:A18"/>
    <mergeCell ref="E17:L17"/>
    <mergeCell ref="B20:J20"/>
    <mergeCell ref="K10:M10"/>
    <mergeCell ref="K15:M15"/>
    <mergeCell ref="K16:M16"/>
    <mergeCell ref="K20:M20"/>
    <mergeCell ref="C8:F8"/>
    <mergeCell ref="G8:I8"/>
    <mergeCell ref="C12:D12"/>
    <mergeCell ref="C17:D17"/>
    <mergeCell ref="F11:H11"/>
    <mergeCell ref="C16:D16"/>
    <mergeCell ref="J8:L8"/>
    <mergeCell ref="C4:J4"/>
    <mergeCell ref="A22:A23"/>
    <mergeCell ref="E22:L22"/>
    <mergeCell ref="F16:J16"/>
    <mergeCell ref="B18:M18"/>
    <mergeCell ref="B23:M23"/>
    <mergeCell ref="A12:A13"/>
    <mergeCell ref="F21:J21"/>
    <mergeCell ref="C11:D11"/>
    <mergeCell ref="K11:M11"/>
    <mergeCell ref="K21:M21"/>
    <mergeCell ref="C22:D22"/>
    <mergeCell ref="C21:D21"/>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F51:K51"/>
    <mergeCell ref="D54:E54"/>
    <mergeCell ref="D55:E55"/>
    <mergeCell ref="A26:B27"/>
    <mergeCell ref="A28:B29"/>
    <mergeCell ref="A43:A49"/>
    <mergeCell ref="B43:C43"/>
    <mergeCell ref="B44:C44"/>
    <mergeCell ref="B45:C46"/>
    <mergeCell ref="B47:C49"/>
    <mergeCell ref="C36:E37"/>
    <mergeCell ref="C28:E29"/>
    <mergeCell ref="C40:E41"/>
    <mergeCell ref="A32:B33"/>
    <mergeCell ref="A34:B35"/>
    <mergeCell ref="A36:B37"/>
    <mergeCell ref="F41:I41"/>
    <mergeCell ref="D46:M46"/>
    <mergeCell ref="J47:M47"/>
    <mergeCell ref="J48:M48"/>
    <mergeCell ref="J49:M49"/>
    <mergeCell ref="D47:H47"/>
    <mergeCell ref="D48:H49"/>
    <mergeCell ref="A42:M42"/>
    <mergeCell ref="D43:M43"/>
    <mergeCell ref="A40:B41"/>
    <mergeCell ref="J41:M41"/>
    <mergeCell ref="D44:I44"/>
    <mergeCell ref="J44:K44"/>
    <mergeCell ref="G59:M59"/>
    <mergeCell ref="C57:I57"/>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 ref="F40:I40"/>
  </mergeCells>
  <phoneticPr fontId="1"/>
  <dataValidations xWindow="331" yWindow="441" count="46">
    <dataValidation type="date" operator="lessThan" allowBlank="1" showInputMessage="1" showErrorMessage="1" promptTitle="支援活動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代表者の役職名を入力してください" prompt="(例)代表取締役社長" sqref="C11 C16 C21" xr:uid="{0A9F7C2E-6150-47F1-A83A-EF436E1D5F2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20" xr:uid="{C7C850EA-1D4D-4F77-B8F0-CC8EA9B9AAA8}"/>
    <dataValidation imeMode="on" allowBlank="1" showInputMessage="1" showErrorMessage="1" promptTitle="所在地" prompt="応募企業等の所在地を入力してください" sqref="B1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0/3" sqref="M8" xr:uid="{CB1CB1ED-3ADD-475B-979B-B86B9AD7CEBE}">
      <formula1>401920</formula1>
    </dataValidation>
    <dataValidation imeMode="on" allowBlank="1" showInputMessage="1" showErrorMessage="1" promptTitle="代表者の姓名をご記入ください" prompt="(例)振興　太郎" sqref="F21:J2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支援担当者の役職を記入してください" prompt="例）主任" sqref="F27:I27 F29:I29 F31:I31 F33:I33 F35:I35 F37:I37 F39:I39 F41:I41" xr:uid="{3D11DB2A-299B-4600-9A9B-0E6A7EADADA2}"/>
    <dataValidation allowBlank="1" showInputMessage="1" showErrorMessage="1" promptTitle="支援担当者の所属を記入してください" prompt="例）技術研究所 開発センター" sqref="F26:I26 F28:I28 F30:I30 F32:I32 F34:I34 F36:I36 F38:I38 F40:I40" xr:uid="{D5E49BA9-805B-45C2-9343-DBFCD124E925}"/>
    <dataValidation allowBlank="1" showInputMessage="1" showErrorMessage="1" promptTitle="支援担当者の勤務先を記入してください" prompt="例）一般財団法人 機械振興協会" sqref="C26:E41" xr:uid="{EBFC799E-447F-4CCD-9F50-5C9EA7347CB0}"/>
    <dataValidation allowBlank="1" showInputMessage="1" showErrorMessage="1" promptTitle="支援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imeMode="on" allowBlank="1" showErrorMessage="1" promptTitle="代表者の姓名をご記入ください" prompt="(例)振興　太郎" sqref="I11:J11" xr:uid="{AE131D73-AB85-4A4B-945F-F40EDD60A067}"/>
    <dataValidation allowBlank="1" showInputMessage="1" showErrorMessage="1" promptTitle="団体の種別を記入してください" prompt="例）公設試験場、自治体等" sqref="K11:M11 K16:M16 K21:M21" xr:uid="{DF9C2297-D1C8-4B13-B5BC-4A883CF2E712}"/>
    <dataValidation allowBlank="1" showErrorMessage="1" sqref="K10:M10 K15:M15 K20:M20" xr:uid="{2497271A-7173-4FF9-A07B-730EFC0D4797}"/>
    <dataValidation imeMode="on" allowBlank="1" showInputMessage="1" showErrorMessage="1" promptTitle="申請される支援団体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J10 B15:J15" xr:uid="{81B03DCC-9F98-49A5-A63F-6635FE90A502}"/>
    <dataValidation imeMode="on" allowBlank="1" showInputMessage="1" showErrorMessage="1" promptTitle="代表者の氏名をご記入ください" prompt="(例)振興　太郎" sqref="F11:H11 F16:J16" xr:uid="{E9FE6D6E-50DD-49A1-9148-201788A99010}"/>
    <dataValidation imeMode="on" allowBlank="1" showInputMessage="1" showErrorMessage="1" promptTitle="所在地" prompt="支援団体の所在地を入力してください" sqref="B18:M18 B23:M23" xr:uid="{A9E24EDD-BFBA-41EA-90B9-4BAEE9F7EF58}"/>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5C3D6133-373A-4C9F-8980-50028B795E9F}"/>
    <dataValidation type="date" operator="lessThan" allowBlank="1" showErrorMessage="1" sqref="J8:L8" xr:uid="{741B218E-9E25-46A2-B6D1-EA5E8FEB8130}">
      <formula1>401920</formula1>
    </dataValidation>
    <dataValidation allowBlank="1" showErrorMessage="1" promptTitle="連絡担当者の所属を記入してください" prompt="例）技術研究所　開発センター" sqref="J44:K44" xr:uid="{25BB3B53-DBB5-4E40-9BEA-DB7C94D0CA1B}"/>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BA4A-5AFE-4DD2-B887-312753975D69}">
  <sheetPr>
    <tabColor rgb="FFFFC000"/>
  </sheetPr>
  <dimension ref="A1:N61"/>
  <sheetViews>
    <sheetView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tr">
        <f>入力用!A1</f>
        <v>&lt;応募申請書：支援活動用 その１&gt;</v>
      </c>
      <c r="B1" s="2"/>
      <c r="C1" s="2"/>
      <c r="D1" s="2"/>
      <c r="E1" s="2"/>
      <c r="F1" s="2"/>
      <c r="G1" s="2"/>
      <c r="H1" s="2"/>
      <c r="I1" s="2"/>
      <c r="J1" s="2"/>
      <c r="K1" s="22" t="s">
        <v>0</v>
      </c>
      <c r="L1" s="181" t="str">
        <f>IF(整理番号="","",整理番号)</f>
        <v/>
      </c>
      <c r="M1" s="181"/>
    </row>
    <row r="2" spans="1:13" x14ac:dyDescent="0.15">
      <c r="A2" s="2"/>
      <c r="B2" s="2"/>
      <c r="C2" s="2"/>
      <c r="D2" s="2"/>
      <c r="E2" s="2"/>
      <c r="F2" s="2"/>
      <c r="G2" s="2"/>
      <c r="H2" s="2"/>
      <c r="I2" s="2"/>
      <c r="J2" s="2"/>
      <c r="K2" s="2"/>
      <c r="L2" s="2"/>
      <c r="M2" s="2"/>
    </row>
    <row r="3" spans="1:13" ht="17.25" x14ac:dyDescent="0.15">
      <c r="A3" s="182" t="str">
        <f>LEFT(申請書名,14)</f>
        <v>第５９回機械振興賞応募申請書</v>
      </c>
      <c r="B3" s="182"/>
      <c r="C3" s="182"/>
      <c r="D3" s="182"/>
      <c r="E3" s="182"/>
      <c r="F3" s="182"/>
      <c r="G3" s="182"/>
      <c r="H3" s="182"/>
      <c r="I3" s="182"/>
      <c r="J3" s="182"/>
      <c r="K3" s="182"/>
      <c r="L3" s="182"/>
      <c r="M3" s="182"/>
    </row>
    <row r="4" spans="1:13" x14ac:dyDescent="0.15">
      <c r="A4" s="2"/>
      <c r="B4" s="2"/>
      <c r="C4" s="2"/>
      <c r="D4" s="2"/>
      <c r="E4" s="2"/>
      <c r="F4" s="2"/>
      <c r="G4" s="2"/>
      <c r="H4" s="2"/>
      <c r="I4" s="2"/>
      <c r="J4" s="2"/>
      <c r="K4" s="2"/>
      <c r="L4" s="2"/>
      <c r="M4" s="2" t="str">
        <f>申請書Ver</f>
        <v>Ver1.0</v>
      </c>
    </row>
    <row r="5" spans="1:13" ht="9" customHeight="1" x14ac:dyDescent="0.15">
      <c r="A5" s="23" t="s">
        <v>25</v>
      </c>
      <c r="B5" s="129" t="str">
        <f>IF(業績名ふりがな="","",業績名ふりがな)</f>
        <v/>
      </c>
      <c r="C5" s="130"/>
      <c r="D5" s="130"/>
      <c r="E5" s="130"/>
      <c r="F5" s="130"/>
      <c r="G5" s="130"/>
      <c r="H5" s="130"/>
      <c r="I5" s="130"/>
      <c r="J5" s="130"/>
      <c r="K5" s="130"/>
      <c r="L5" s="130"/>
      <c r="M5" s="131"/>
    </row>
    <row r="6" spans="1:13" ht="14.25" x14ac:dyDescent="0.15">
      <c r="A6" s="24" t="s">
        <v>26</v>
      </c>
      <c r="B6" s="132" t="str">
        <f>IF(業績名="","",業績名)</f>
        <v/>
      </c>
      <c r="C6" s="133"/>
      <c r="D6" s="133"/>
      <c r="E6" s="133"/>
      <c r="F6" s="133"/>
      <c r="G6" s="133"/>
      <c r="H6" s="133"/>
      <c r="I6" s="133"/>
      <c r="J6" s="133"/>
      <c r="K6" s="133"/>
      <c r="L6" s="133"/>
      <c r="M6" s="134"/>
    </row>
    <row r="7" spans="1:13" x14ac:dyDescent="0.15">
      <c r="A7" s="183" t="s">
        <v>89</v>
      </c>
      <c r="B7" s="183"/>
      <c r="C7" s="183"/>
      <c r="D7" s="183"/>
      <c r="E7" s="183"/>
      <c r="F7" s="183"/>
      <c r="G7" s="183"/>
      <c r="H7" s="183"/>
      <c r="I7" s="183"/>
      <c r="J7" s="183"/>
      <c r="K7" s="183"/>
      <c r="L7" s="183"/>
      <c r="M7" s="183"/>
    </row>
    <row r="8" spans="1:13" x14ac:dyDescent="0.15">
      <c r="A8" s="25" t="s">
        <v>73</v>
      </c>
      <c r="B8" s="25" t="s">
        <v>17</v>
      </c>
      <c r="C8" s="186" t="str">
        <f>IF(開発開始="","",開発開始)</f>
        <v/>
      </c>
      <c r="D8" s="186"/>
      <c r="E8" s="186"/>
      <c r="F8" s="186"/>
      <c r="G8" s="178" t="s">
        <v>3</v>
      </c>
      <c r="H8" s="178"/>
      <c r="I8" s="178"/>
      <c r="J8" s="184" t="str">
        <f>IF(開発終了="","",開発終了)</f>
        <v/>
      </c>
      <c r="K8" s="184"/>
      <c r="L8" s="184"/>
      <c r="M8" s="185"/>
    </row>
    <row r="9" spans="1:13" x14ac:dyDescent="0.15">
      <c r="A9" s="2"/>
      <c r="B9" s="2"/>
      <c r="C9" s="2"/>
      <c r="D9" s="2"/>
      <c r="E9" s="2"/>
      <c r="F9" s="2"/>
      <c r="G9" s="2"/>
      <c r="H9" s="2"/>
      <c r="I9" s="2"/>
      <c r="J9" s="2"/>
      <c r="K9" s="2"/>
      <c r="L9" s="2"/>
      <c r="M9" s="2"/>
    </row>
    <row r="10" spans="1:13" ht="39" customHeight="1" x14ac:dyDescent="0.15">
      <c r="A10" s="26" t="s">
        <v>72</v>
      </c>
      <c r="B10" s="160" t="str">
        <f>IF(企業名1="","",企業名1)</f>
        <v/>
      </c>
      <c r="C10" s="123"/>
      <c r="D10" s="123"/>
      <c r="E10" s="123"/>
      <c r="F10" s="123"/>
      <c r="G10" s="123"/>
      <c r="H10" s="123"/>
      <c r="I10" s="123"/>
      <c r="J10" s="124"/>
      <c r="K10" s="144" t="s">
        <v>64</v>
      </c>
      <c r="L10" s="178"/>
      <c r="M10" s="179"/>
    </row>
    <row r="11" spans="1:13" ht="39" customHeight="1" x14ac:dyDescent="0.15">
      <c r="A11" s="26" t="s">
        <v>5</v>
      </c>
      <c r="B11" s="16" t="s">
        <v>15</v>
      </c>
      <c r="C11" s="120" t="str">
        <f>IF(代表者役職1="","",代表者役職1)</f>
        <v/>
      </c>
      <c r="D11" s="120"/>
      <c r="E11" s="27" t="s">
        <v>16</v>
      </c>
      <c r="F11" s="178" t="str">
        <f>IF(代表者氏名1="","",代表者氏名1)</f>
        <v/>
      </c>
      <c r="G11" s="178"/>
      <c r="H11" s="178"/>
      <c r="I11" s="28" t="s">
        <v>18</v>
      </c>
      <c r="J11" s="29"/>
      <c r="K11" s="144" t="str">
        <f>IF(団体の種別1="","",団体の種別1)</f>
        <v/>
      </c>
      <c r="L11" s="178"/>
      <c r="M11" s="179"/>
    </row>
    <row r="12" spans="1:13" ht="26.1" customHeight="1" x14ac:dyDescent="0.15">
      <c r="A12" s="144" t="s">
        <v>1</v>
      </c>
      <c r="B12" s="30" t="s">
        <v>2</v>
      </c>
      <c r="C12" s="171" t="str">
        <f>IF(郵便番号1="","",郵便番号1)</f>
        <v/>
      </c>
      <c r="D12" s="171"/>
      <c r="E12" s="172"/>
      <c r="F12" s="172"/>
      <c r="G12" s="172"/>
      <c r="H12" s="172"/>
      <c r="I12" s="172"/>
      <c r="J12" s="172"/>
      <c r="K12" s="172"/>
      <c r="L12" s="172"/>
      <c r="M12" s="31"/>
    </row>
    <row r="13" spans="1:13" ht="26.1" customHeight="1" x14ac:dyDescent="0.15">
      <c r="A13" s="144"/>
      <c r="B13" s="175" t="str">
        <f>IF(所在地1="","",所在地1)</f>
        <v/>
      </c>
      <c r="C13" s="176"/>
      <c r="D13" s="176"/>
      <c r="E13" s="176"/>
      <c r="F13" s="176"/>
      <c r="G13" s="176"/>
      <c r="H13" s="176"/>
      <c r="I13" s="176"/>
      <c r="J13" s="176"/>
      <c r="K13" s="176"/>
      <c r="L13" s="176"/>
      <c r="M13" s="177"/>
    </row>
    <row r="14" spans="1:13" ht="8.1" hidden="1" customHeight="1" outlineLevel="1" x14ac:dyDescent="0.15">
      <c r="A14" s="2"/>
      <c r="B14" s="2"/>
      <c r="C14" s="2"/>
      <c r="D14" s="2"/>
      <c r="E14" s="2"/>
      <c r="F14" s="2"/>
      <c r="G14" s="2"/>
      <c r="H14" s="2"/>
      <c r="I14" s="2"/>
      <c r="J14" s="2"/>
      <c r="K14" s="2"/>
      <c r="L14" s="2"/>
      <c r="M14" s="2"/>
    </row>
    <row r="15" spans="1:13" hidden="1" outlineLevel="1" x14ac:dyDescent="0.15">
      <c r="A15" s="26" t="s">
        <v>72</v>
      </c>
      <c r="B15" s="160" t="str">
        <f>IF(企業名2="","",企業名2)</f>
        <v/>
      </c>
      <c r="C15" s="123"/>
      <c r="D15" s="123"/>
      <c r="E15" s="123"/>
      <c r="F15" s="123"/>
      <c r="G15" s="123"/>
      <c r="H15" s="123"/>
      <c r="I15" s="123"/>
      <c r="J15" s="124"/>
      <c r="K15" s="144" t="s">
        <v>64</v>
      </c>
      <c r="L15" s="178"/>
      <c r="M15" s="179"/>
    </row>
    <row r="16" spans="1:13" hidden="1" outlineLevel="1" x14ac:dyDescent="0.15">
      <c r="A16" s="26" t="s">
        <v>5</v>
      </c>
      <c r="B16" s="16" t="s">
        <v>15</v>
      </c>
      <c r="C16" s="120" t="str">
        <f>IF(代表者役職2="","",代表者役職2)</f>
        <v/>
      </c>
      <c r="D16" s="120"/>
      <c r="E16" s="27" t="s">
        <v>16</v>
      </c>
      <c r="F16" s="123" t="str">
        <f>IF(代表者氏名2="","",代表者氏名2)</f>
        <v/>
      </c>
      <c r="G16" s="123"/>
      <c r="H16" s="123"/>
      <c r="I16" s="123"/>
      <c r="J16" s="124"/>
      <c r="K16" s="144" t="str">
        <f>IF(団体の種別2="","",団体の種別2)</f>
        <v/>
      </c>
      <c r="L16" s="178"/>
      <c r="M16" s="179"/>
    </row>
    <row r="17" spans="1:14" hidden="1" outlineLevel="1" x14ac:dyDescent="0.15">
      <c r="A17" s="144" t="s">
        <v>1</v>
      </c>
      <c r="B17" s="30" t="s">
        <v>2</v>
      </c>
      <c r="C17" s="171" t="str">
        <f>IF(郵便番号2="","",郵便番号2)</f>
        <v/>
      </c>
      <c r="D17" s="171"/>
      <c r="E17" s="172"/>
      <c r="F17" s="172"/>
      <c r="G17" s="172"/>
      <c r="H17" s="172"/>
      <c r="I17" s="172"/>
      <c r="J17" s="172"/>
      <c r="K17" s="172"/>
      <c r="L17" s="172"/>
      <c r="M17" s="31"/>
    </row>
    <row r="18" spans="1:14" hidden="1" outlineLevel="1" x14ac:dyDescent="0.15">
      <c r="A18" s="144"/>
      <c r="B18" s="175" t="str">
        <f>IF(所在地2="","",所在地2)</f>
        <v/>
      </c>
      <c r="C18" s="176"/>
      <c r="D18" s="176"/>
      <c r="E18" s="176"/>
      <c r="F18" s="176"/>
      <c r="G18" s="176"/>
      <c r="H18" s="176"/>
      <c r="I18" s="176"/>
      <c r="J18" s="176"/>
      <c r="K18" s="176"/>
      <c r="L18" s="176"/>
      <c r="M18" s="177"/>
    </row>
    <row r="19" spans="1:14" ht="8.1" hidden="1" customHeight="1" outlineLevel="1" x14ac:dyDescent="0.15">
      <c r="A19" s="2"/>
      <c r="B19" s="2"/>
      <c r="C19" s="2"/>
      <c r="D19" s="2"/>
      <c r="E19" s="2"/>
      <c r="F19" s="2"/>
      <c r="G19" s="2"/>
      <c r="H19" s="2"/>
      <c r="I19" s="2"/>
      <c r="J19" s="2"/>
      <c r="K19" s="2"/>
      <c r="L19" s="2"/>
      <c r="M19" s="2"/>
    </row>
    <row r="20" spans="1:14" hidden="1" outlineLevel="1" x14ac:dyDescent="0.15">
      <c r="A20" s="26" t="s">
        <v>72</v>
      </c>
      <c r="B20" s="160" t="str">
        <f>IF(企業名3="","",企業名3)</f>
        <v/>
      </c>
      <c r="C20" s="123"/>
      <c r="D20" s="123"/>
      <c r="E20" s="123"/>
      <c r="F20" s="123"/>
      <c r="G20" s="123"/>
      <c r="H20" s="123"/>
      <c r="I20" s="123"/>
      <c r="J20" s="124"/>
      <c r="K20" s="144" t="s">
        <v>64</v>
      </c>
      <c r="L20" s="178"/>
      <c r="M20" s="179"/>
      <c r="N20" s="15"/>
    </row>
    <row r="21" spans="1:14" hidden="1" outlineLevel="1" x14ac:dyDescent="0.15">
      <c r="A21" s="26" t="s">
        <v>5</v>
      </c>
      <c r="B21" s="16" t="s">
        <v>15</v>
      </c>
      <c r="C21" s="120" t="str">
        <f>IF(代表者役職3="","",代表者役職3)</f>
        <v/>
      </c>
      <c r="D21" s="120"/>
      <c r="E21" s="27" t="s">
        <v>16</v>
      </c>
      <c r="F21" s="123" t="str">
        <f>IF(代表者氏名3="","",代表者氏名3)</f>
        <v/>
      </c>
      <c r="G21" s="123"/>
      <c r="H21" s="123"/>
      <c r="I21" s="123"/>
      <c r="J21" s="124"/>
      <c r="K21" s="144" t="str">
        <f>IF(団体の種別3="","",団体の種別3)</f>
        <v/>
      </c>
      <c r="L21" s="178"/>
      <c r="M21" s="179"/>
    </row>
    <row r="22" spans="1:14" hidden="1" outlineLevel="1" x14ac:dyDescent="0.15">
      <c r="A22" s="144" t="s">
        <v>1</v>
      </c>
      <c r="B22" s="30" t="s">
        <v>2</v>
      </c>
      <c r="C22" s="171" t="str">
        <f>IF(郵便番号3="","",郵便番号3)</f>
        <v/>
      </c>
      <c r="D22" s="171"/>
      <c r="E22" s="172"/>
      <c r="F22" s="172"/>
      <c r="G22" s="172"/>
      <c r="H22" s="172"/>
      <c r="I22" s="172"/>
      <c r="J22" s="172"/>
      <c r="K22" s="172"/>
      <c r="L22" s="172"/>
      <c r="M22" s="31"/>
    </row>
    <row r="23" spans="1:14" hidden="1" outlineLevel="1" x14ac:dyDescent="0.15">
      <c r="A23" s="144"/>
      <c r="B23" s="175" t="str">
        <f>IF(所在地3="","",所在地3)</f>
        <v/>
      </c>
      <c r="C23" s="176"/>
      <c r="D23" s="176"/>
      <c r="E23" s="176"/>
      <c r="F23" s="176"/>
      <c r="G23" s="176"/>
      <c r="H23" s="176"/>
      <c r="I23" s="176"/>
      <c r="J23" s="176"/>
      <c r="K23" s="176"/>
      <c r="L23" s="176"/>
      <c r="M23" s="177"/>
    </row>
    <row r="24" spans="1:14" collapsed="1" x14ac:dyDescent="0.15">
      <c r="A24" s="128"/>
      <c r="B24" s="128"/>
      <c r="C24" s="128"/>
      <c r="D24" s="128"/>
      <c r="E24" s="128"/>
      <c r="F24" s="128"/>
      <c r="G24" s="128"/>
      <c r="H24" s="128"/>
      <c r="I24" s="128"/>
      <c r="J24" s="128"/>
      <c r="K24" s="128"/>
      <c r="L24" s="128"/>
      <c r="M24" s="128"/>
    </row>
    <row r="25" spans="1:14" ht="20.100000000000001" customHeight="1" x14ac:dyDescent="0.15">
      <c r="A25" s="143" t="s">
        <v>74</v>
      </c>
      <c r="B25" s="143"/>
      <c r="C25" s="144" t="s">
        <v>4</v>
      </c>
      <c r="D25" s="178"/>
      <c r="E25" s="179"/>
      <c r="F25" s="144" t="s">
        <v>6</v>
      </c>
      <c r="G25" s="178"/>
      <c r="H25" s="178"/>
      <c r="I25" s="178"/>
      <c r="J25" s="180" t="s">
        <v>1</v>
      </c>
      <c r="K25" s="172"/>
      <c r="L25" s="172"/>
      <c r="M25" s="173"/>
    </row>
    <row r="26" spans="1:14" ht="20.100000000000001" customHeight="1" x14ac:dyDescent="0.15">
      <c r="A26" s="145" t="str">
        <f>IF(開発者名1="","",開発者名1)</f>
        <v/>
      </c>
      <c r="B26" s="145"/>
      <c r="C26" s="146" t="str">
        <f>IF(開発者勤務先1="","",開発者勤務先1)</f>
        <v/>
      </c>
      <c r="D26" s="147"/>
      <c r="E26" s="148"/>
      <c r="F26" s="152" t="str">
        <f>IF(開発者所属1="","",開発者所属1)</f>
        <v/>
      </c>
      <c r="G26" s="153"/>
      <c r="H26" s="153"/>
      <c r="I26" s="153"/>
      <c r="J26" s="30" t="s">
        <v>2</v>
      </c>
      <c r="K26" s="16" t="str">
        <f>IF(開発者郵便番号1="","",開発者郵便番号1)</f>
        <v/>
      </c>
      <c r="L26" s="27"/>
      <c r="M26" s="32"/>
    </row>
    <row r="27" spans="1:14" ht="20.100000000000001" customHeight="1" x14ac:dyDescent="0.15">
      <c r="A27" s="145"/>
      <c r="B27" s="145"/>
      <c r="C27" s="149"/>
      <c r="D27" s="150"/>
      <c r="E27" s="151"/>
      <c r="F27" s="154" t="str">
        <f>IF(開発者役職1="","",開発者役職1)</f>
        <v/>
      </c>
      <c r="G27" s="155"/>
      <c r="H27" s="155"/>
      <c r="I27" s="155"/>
      <c r="J27" s="154" t="str">
        <f>IF(開発者所在地1="","",開発者所在地1)</f>
        <v/>
      </c>
      <c r="K27" s="155"/>
      <c r="L27" s="155"/>
      <c r="M27" s="156"/>
    </row>
    <row r="28" spans="1:14" ht="20.100000000000001" customHeight="1" x14ac:dyDescent="0.15">
      <c r="A28" s="145" t="str">
        <f>IF(開発者名2="","",開発者名2)</f>
        <v/>
      </c>
      <c r="B28" s="145"/>
      <c r="C28" s="146" t="str">
        <f>IF(開発者勤務先2="","",開発者勤務先2)</f>
        <v/>
      </c>
      <c r="D28" s="147"/>
      <c r="E28" s="148"/>
      <c r="F28" s="152" t="str">
        <f>IF(開発者所属2="","",開発者所属2)</f>
        <v/>
      </c>
      <c r="G28" s="153"/>
      <c r="H28" s="153"/>
      <c r="I28" s="153"/>
      <c r="J28" s="30" t="s">
        <v>2</v>
      </c>
      <c r="K28" s="16" t="str">
        <f>IF(開発者郵便番号2="","",開発者郵便番号2)</f>
        <v/>
      </c>
      <c r="L28" s="27"/>
      <c r="M28" s="32"/>
    </row>
    <row r="29" spans="1:14" ht="20.100000000000001" customHeight="1" x14ac:dyDescent="0.15">
      <c r="A29" s="145"/>
      <c r="B29" s="145"/>
      <c r="C29" s="149"/>
      <c r="D29" s="150"/>
      <c r="E29" s="151"/>
      <c r="F29" s="154" t="str">
        <f>IF(開発者役職2="","",開発者役職2)</f>
        <v/>
      </c>
      <c r="G29" s="155"/>
      <c r="H29" s="155"/>
      <c r="I29" s="155"/>
      <c r="J29" s="154" t="str">
        <f>IF(開発者所在地2="","",開発者所在地2)</f>
        <v/>
      </c>
      <c r="K29" s="155"/>
      <c r="L29" s="155"/>
      <c r="M29" s="156"/>
    </row>
    <row r="30" spans="1:14" ht="20.100000000000001" customHeight="1" x14ac:dyDescent="0.15">
      <c r="A30" s="145" t="str">
        <f>IF(開発者名3="","",開発者名3)</f>
        <v/>
      </c>
      <c r="B30" s="145"/>
      <c r="C30" s="146" t="str">
        <f>IF(開発者勤務先3="","",開発者勤務先3)</f>
        <v/>
      </c>
      <c r="D30" s="147"/>
      <c r="E30" s="148"/>
      <c r="F30" s="152" t="str">
        <f>IF(開発者所属3="","",開発者所属3)</f>
        <v/>
      </c>
      <c r="G30" s="153"/>
      <c r="H30" s="153"/>
      <c r="I30" s="153"/>
      <c r="J30" s="30" t="s">
        <v>2</v>
      </c>
      <c r="K30" s="16" t="str">
        <f>IF(開発者郵便番号3="","",開発者郵便番号3)</f>
        <v/>
      </c>
      <c r="L30" s="27"/>
      <c r="M30" s="32"/>
    </row>
    <row r="31" spans="1:14" ht="20.100000000000001" customHeight="1" x14ac:dyDescent="0.15">
      <c r="A31" s="145"/>
      <c r="B31" s="145"/>
      <c r="C31" s="149"/>
      <c r="D31" s="150"/>
      <c r="E31" s="151"/>
      <c r="F31" s="154" t="str">
        <f>IF(開発者役職3="","",開発者役職3)</f>
        <v/>
      </c>
      <c r="G31" s="155"/>
      <c r="H31" s="155"/>
      <c r="I31" s="155"/>
      <c r="J31" s="154" t="str">
        <f>IF(開発者所在地3="","",開発者所在地3)</f>
        <v/>
      </c>
      <c r="K31" s="155"/>
      <c r="L31" s="155"/>
      <c r="M31" s="156"/>
    </row>
    <row r="32" spans="1:14" ht="20.100000000000001" hidden="1" customHeight="1" outlineLevel="1" x14ac:dyDescent="0.15">
      <c r="A32" s="145" t="str">
        <f>IF(開発者名4="","",開発者名4)</f>
        <v/>
      </c>
      <c r="B32" s="145"/>
      <c r="C32" s="146" t="str">
        <f>IF(開発者勤務先4="","",開発者勤務先4)</f>
        <v/>
      </c>
      <c r="D32" s="147"/>
      <c r="E32" s="148"/>
      <c r="F32" s="152" t="str">
        <f>IF(開発者所属4="","",開発者所属4)</f>
        <v/>
      </c>
      <c r="G32" s="153"/>
      <c r="H32" s="153"/>
      <c r="I32" s="153"/>
      <c r="J32" s="30" t="s">
        <v>2</v>
      </c>
      <c r="K32" s="16" t="str">
        <f>IF(開発者郵便番号4="","",開発者郵便番号4)</f>
        <v/>
      </c>
      <c r="L32" s="27"/>
      <c r="M32" s="32"/>
    </row>
    <row r="33" spans="1:13" ht="20.100000000000001" hidden="1" customHeight="1" outlineLevel="1" x14ac:dyDescent="0.15">
      <c r="A33" s="145"/>
      <c r="B33" s="145"/>
      <c r="C33" s="149"/>
      <c r="D33" s="150"/>
      <c r="E33" s="151"/>
      <c r="F33" s="154" t="str">
        <f>IF(開発者役職4="","",開発者役職4)</f>
        <v/>
      </c>
      <c r="G33" s="155"/>
      <c r="H33" s="155"/>
      <c r="I33" s="155"/>
      <c r="J33" s="154" t="str">
        <f>IF(開発者所在地4="","",開発者所在地4)</f>
        <v/>
      </c>
      <c r="K33" s="155"/>
      <c r="L33" s="155"/>
      <c r="M33" s="156"/>
    </row>
    <row r="34" spans="1:13" ht="13.5" hidden="1" customHeight="1" outlineLevel="1" x14ac:dyDescent="0.15">
      <c r="A34" s="145" t="str">
        <f>IF(開発者名5="","",開発者名5)</f>
        <v/>
      </c>
      <c r="B34" s="145"/>
      <c r="C34" s="146" t="str">
        <f>IF(開発者勤務先5="","",開発者勤務先5)</f>
        <v/>
      </c>
      <c r="D34" s="147"/>
      <c r="E34" s="148"/>
      <c r="F34" s="152" t="str">
        <f>IF(開発者所属5="","",開発者所属5)</f>
        <v/>
      </c>
      <c r="G34" s="153"/>
      <c r="H34" s="153"/>
      <c r="I34" s="153"/>
      <c r="J34" s="30" t="s">
        <v>2</v>
      </c>
      <c r="K34" s="16" t="str">
        <f>IF(開発者郵便番号5="","",開発者郵便番号5)</f>
        <v/>
      </c>
      <c r="L34" s="27"/>
      <c r="M34" s="32"/>
    </row>
    <row r="35" spans="1:13" hidden="1" outlineLevel="1" x14ac:dyDescent="0.15">
      <c r="A35" s="145"/>
      <c r="B35" s="145"/>
      <c r="C35" s="149"/>
      <c r="D35" s="150"/>
      <c r="E35" s="151"/>
      <c r="F35" s="154" t="str">
        <f>IF(開発者役職5="","",開発者役職5)</f>
        <v/>
      </c>
      <c r="G35" s="155"/>
      <c r="H35" s="155"/>
      <c r="I35" s="155"/>
      <c r="J35" s="154" t="str">
        <f>IF(開発者所在地5="","",開発者所在地5)</f>
        <v/>
      </c>
      <c r="K35" s="155"/>
      <c r="L35" s="155"/>
      <c r="M35" s="156"/>
    </row>
    <row r="36" spans="1:13" ht="12.95" hidden="1" customHeight="1" outlineLevel="1" x14ac:dyDescent="0.15">
      <c r="A36" s="145" t="str">
        <f>IF(開発者名6="","",開発者名6)</f>
        <v/>
      </c>
      <c r="B36" s="145"/>
      <c r="C36" s="146" t="str">
        <f>IF(開発者勤務先6="","",開発者勤務先6)</f>
        <v/>
      </c>
      <c r="D36" s="147"/>
      <c r="E36" s="148"/>
      <c r="F36" s="152" t="str">
        <f>IF(開発者所属6="","",開発者所属6)</f>
        <v/>
      </c>
      <c r="G36" s="153"/>
      <c r="H36" s="153"/>
      <c r="I36" s="153"/>
      <c r="J36" s="30" t="s">
        <v>2</v>
      </c>
      <c r="K36" s="16" t="str">
        <f>IF(開発者郵便番号6="","",開発者郵便番号6)</f>
        <v/>
      </c>
      <c r="L36" s="27"/>
      <c r="M36" s="32"/>
    </row>
    <row r="37" spans="1:13" hidden="1" outlineLevel="1" x14ac:dyDescent="0.15">
      <c r="A37" s="145"/>
      <c r="B37" s="145"/>
      <c r="C37" s="149"/>
      <c r="D37" s="150"/>
      <c r="E37" s="151"/>
      <c r="F37" s="154" t="str">
        <f>IF(開発者役職6="","",開発者役職6)</f>
        <v/>
      </c>
      <c r="G37" s="155"/>
      <c r="H37" s="155"/>
      <c r="I37" s="155"/>
      <c r="J37" s="154" t="str">
        <f>IF(開発者所在地6="","",開発者所在地6)</f>
        <v/>
      </c>
      <c r="K37" s="155"/>
      <c r="L37" s="155"/>
      <c r="M37" s="156"/>
    </row>
    <row r="38" spans="1:13" ht="12.95" hidden="1" customHeight="1" outlineLevel="1" x14ac:dyDescent="0.15">
      <c r="A38" s="145" t="str">
        <f>IF(開発者名7="","",開発者名7)</f>
        <v/>
      </c>
      <c r="B38" s="145"/>
      <c r="C38" s="146" t="str">
        <f>IF(開発者勤務先7="","",開発者勤務先7)</f>
        <v/>
      </c>
      <c r="D38" s="147"/>
      <c r="E38" s="148"/>
      <c r="F38" s="152" t="str">
        <f>IF(開発者所属7="","",開発者所属7)</f>
        <v/>
      </c>
      <c r="G38" s="153"/>
      <c r="H38" s="153"/>
      <c r="I38" s="153"/>
      <c r="J38" s="30" t="s">
        <v>2</v>
      </c>
      <c r="K38" s="16" t="str">
        <f>IF(開発者郵便番号7="","",開発者郵便番号7)</f>
        <v/>
      </c>
      <c r="L38" s="27"/>
      <c r="M38" s="32"/>
    </row>
    <row r="39" spans="1:13" hidden="1" outlineLevel="1" x14ac:dyDescent="0.15">
      <c r="A39" s="145"/>
      <c r="B39" s="145"/>
      <c r="C39" s="149"/>
      <c r="D39" s="150"/>
      <c r="E39" s="151"/>
      <c r="F39" s="154" t="str">
        <f>IF(開発者役職7="","",開発者役職7)</f>
        <v/>
      </c>
      <c r="G39" s="155"/>
      <c r="H39" s="155"/>
      <c r="I39" s="155"/>
      <c r="J39" s="154" t="str">
        <f>IF(開発者所在地7="","",開発者所在地7)</f>
        <v/>
      </c>
      <c r="K39" s="155"/>
      <c r="L39" s="155"/>
      <c r="M39" s="156"/>
    </row>
    <row r="40" spans="1:13" ht="12.95" hidden="1" customHeight="1" outlineLevel="1" x14ac:dyDescent="0.15">
      <c r="A40" s="145" t="str">
        <f>IF(開発者名8="","",開発者名8)</f>
        <v/>
      </c>
      <c r="B40" s="145"/>
      <c r="C40" s="146" t="str">
        <f>IF(開発者勤務先8="","",開発者勤務先8)</f>
        <v/>
      </c>
      <c r="D40" s="147"/>
      <c r="E40" s="148"/>
      <c r="F40" s="152" t="str">
        <f>IF(開発者所属8="","",開発者所属8)</f>
        <v/>
      </c>
      <c r="G40" s="153"/>
      <c r="H40" s="153"/>
      <c r="I40" s="153"/>
      <c r="J40" s="30" t="s">
        <v>2</v>
      </c>
      <c r="K40" s="16" t="str">
        <f>IF(開発者郵便番号8="","",開発者郵便番号8)</f>
        <v/>
      </c>
      <c r="L40" s="27"/>
      <c r="M40" s="32"/>
    </row>
    <row r="41" spans="1:13" hidden="1" outlineLevel="1" x14ac:dyDescent="0.15">
      <c r="A41" s="145"/>
      <c r="B41" s="145"/>
      <c r="C41" s="149"/>
      <c r="D41" s="150"/>
      <c r="E41" s="151"/>
      <c r="F41" s="154" t="str">
        <f>IF(開発者役職8="","",開発者役職8)</f>
        <v/>
      </c>
      <c r="G41" s="155"/>
      <c r="H41" s="155"/>
      <c r="I41" s="155"/>
      <c r="J41" s="154" t="str">
        <f>IF(開発者所在地8="","",開発者所在地8)</f>
        <v/>
      </c>
      <c r="K41" s="155"/>
      <c r="L41" s="155"/>
      <c r="M41" s="156"/>
    </row>
    <row r="42" spans="1:13" ht="39" customHeight="1" collapsed="1" x14ac:dyDescent="0.15">
      <c r="A42" s="127" t="s">
        <v>68</v>
      </c>
      <c r="B42" s="127"/>
      <c r="C42" s="127"/>
      <c r="D42" s="127"/>
      <c r="E42" s="127"/>
      <c r="F42" s="127"/>
      <c r="G42" s="127"/>
      <c r="H42" s="127"/>
      <c r="I42" s="127"/>
      <c r="J42" s="127"/>
      <c r="K42" s="127"/>
      <c r="L42" s="127"/>
      <c r="M42" s="127"/>
    </row>
    <row r="43" spans="1:13" x14ac:dyDescent="0.15">
      <c r="A43" s="142" t="s">
        <v>76</v>
      </c>
      <c r="B43" s="143" t="s">
        <v>4</v>
      </c>
      <c r="C43" s="144"/>
      <c r="D43" s="168" t="str">
        <f>IF(企業連絡者勤務先="","",企業連絡者勤務先)</f>
        <v/>
      </c>
      <c r="E43" s="169"/>
      <c r="F43" s="169"/>
      <c r="G43" s="169"/>
      <c r="H43" s="169"/>
      <c r="I43" s="169"/>
      <c r="J43" s="169"/>
      <c r="K43" s="169"/>
      <c r="L43" s="169"/>
      <c r="M43" s="170"/>
    </row>
    <row r="44" spans="1:13" x14ac:dyDescent="0.15">
      <c r="A44" s="143"/>
      <c r="B44" s="143" t="s">
        <v>91</v>
      </c>
      <c r="C44" s="144"/>
      <c r="D44" s="119" t="str">
        <f>IF(企業連絡者所属="","",企業連絡者所属)</f>
        <v/>
      </c>
      <c r="E44" s="120"/>
      <c r="F44" s="120"/>
      <c r="G44" s="120"/>
      <c r="H44" s="120"/>
      <c r="I44" s="120"/>
      <c r="J44" s="121" t="s">
        <v>92</v>
      </c>
      <c r="K44" s="122"/>
      <c r="L44" s="119" t="str">
        <f>IF(企業連絡者役職="","",企業連絡者役職)</f>
        <v/>
      </c>
      <c r="M44" s="167"/>
    </row>
    <row r="45" spans="1:13" x14ac:dyDescent="0.15">
      <c r="A45" s="143"/>
      <c r="B45" s="143" t="s">
        <v>1</v>
      </c>
      <c r="C45" s="144"/>
      <c r="D45" s="30" t="s">
        <v>2</v>
      </c>
      <c r="E45" s="171" t="str">
        <f>IF(企業連絡者郵便番号="","",企業連絡者郵便番号)</f>
        <v/>
      </c>
      <c r="F45" s="171"/>
      <c r="G45" s="172"/>
      <c r="H45" s="172"/>
      <c r="I45" s="172"/>
      <c r="J45" s="172"/>
      <c r="K45" s="172"/>
      <c r="L45" s="172"/>
      <c r="M45" s="173"/>
    </row>
    <row r="46" spans="1:13" x14ac:dyDescent="0.15">
      <c r="A46" s="143"/>
      <c r="B46" s="143"/>
      <c r="C46" s="144"/>
      <c r="D46" s="154" t="str">
        <f>IF(企業連絡者所在地="","",企業連絡者所在地)</f>
        <v/>
      </c>
      <c r="E46" s="155"/>
      <c r="F46" s="155"/>
      <c r="G46" s="155"/>
      <c r="H46" s="155"/>
      <c r="I46" s="155"/>
      <c r="J46" s="155"/>
      <c r="K46" s="155"/>
      <c r="L46" s="139"/>
      <c r="M46" s="174"/>
    </row>
    <row r="47" spans="1:13" x14ac:dyDescent="0.15">
      <c r="A47" s="143"/>
      <c r="B47" s="142" t="s">
        <v>13</v>
      </c>
      <c r="C47" s="143"/>
      <c r="D47" s="157" t="str">
        <f>IF(企業連絡者ふりがな="","",企業連絡者ふりがな)</f>
        <v/>
      </c>
      <c r="E47" s="158"/>
      <c r="F47" s="158"/>
      <c r="G47" s="158"/>
      <c r="H47" s="159"/>
      <c r="I47" s="26" t="s">
        <v>12</v>
      </c>
      <c r="J47" s="160" t="str">
        <f>IF(企業連絡者電話="","",企業連絡者電話)</f>
        <v/>
      </c>
      <c r="K47" s="123"/>
      <c r="L47" s="123"/>
      <c r="M47" s="124"/>
    </row>
    <row r="48" spans="1:13" x14ac:dyDescent="0.15">
      <c r="A48" s="143"/>
      <c r="B48" s="143"/>
      <c r="C48" s="143"/>
      <c r="D48" s="161" t="str">
        <f>IF(企業連絡者名="","",企業連絡者名)</f>
        <v/>
      </c>
      <c r="E48" s="162"/>
      <c r="F48" s="162"/>
      <c r="G48" s="162"/>
      <c r="H48" s="163"/>
      <c r="I48" s="26" t="s">
        <v>10</v>
      </c>
      <c r="J48" s="160" t="str">
        <f>IF(企業連絡者FAX="","",企業連絡者FAX)</f>
        <v/>
      </c>
      <c r="K48" s="123"/>
      <c r="L48" s="123"/>
      <c r="M48" s="124"/>
    </row>
    <row r="49" spans="1:13" x14ac:dyDescent="0.15">
      <c r="A49" s="143"/>
      <c r="B49" s="143"/>
      <c r="C49" s="143"/>
      <c r="D49" s="164"/>
      <c r="E49" s="165"/>
      <c r="F49" s="165"/>
      <c r="G49" s="165"/>
      <c r="H49" s="166"/>
      <c r="I49" s="26" t="s">
        <v>11</v>
      </c>
      <c r="J49" s="119" t="str">
        <f>IF(企業連絡者メアド="","",企業連絡者メアド)</f>
        <v/>
      </c>
      <c r="K49" s="120"/>
      <c r="L49" s="120"/>
      <c r="M49" s="167"/>
    </row>
    <row r="50" spans="1:13" ht="8.1" customHeight="1" x14ac:dyDescent="0.15">
      <c r="A50" s="2"/>
      <c r="B50" s="2"/>
      <c r="C50" s="2"/>
      <c r="D50" s="2"/>
      <c r="E50" s="2"/>
      <c r="F50" s="2"/>
      <c r="G50" s="2"/>
      <c r="H50" s="2"/>
      <c r="I50" s="2"/>
      <c r="J50" s="2"/>
      <c r="K50" s="2"/>
      <c r="L50" s="2"/>
      <c r="M50" s="2"/>
    </row>
    <row r="51" spans="1:13" ht="18" customHeight="1" x14ac:dyDescent="0.15">
      <c r="A51" s="2"/>
      <c r="B51" s="2"/>
      <c r="C51" s="2" t="s">
        <v>14</v>
      </c>
      <c r="D51" s="141" t="s">
        <v>85</v>
      </c>
      <c r="E51" s="141"/>
      <c r="F51" s="139" t="str">
        <f>IF(推薦団体名="","",推薦団体名)</f>
        <v/>
      </c>
      <c r="G51" s="139"/>
      <c r="H51" s="139"/>
      <c r="I51" s="139"/>
      <c r="J51" s="139"/>
      <c r="K51" s="139"/>
      <c r="L51" s="33"/>
      <c r="M51" s="33"/>
    </row>
    <row r="52" spans="1:13" ht="18" customHeight="1" x14ac:dyDescent="0.15">
      <c r="A52" s="2"/>
      <c r="B52" s="2"/>
      <c r="C52" s="2"/>
      <c r="D52" s="141" t="s">
        <v>86</v>
      </c>
      <c r="E52" s="141"/>
      <c r="F52" s="135" t="str">
        <f>IF(推薦団体代表者役職="","",推薦団体代表者役職)</f>
        <v/>
      </c>
      <c r="G52" s="135"/>
      <c r="H52" s="135"/>
      <c r="I52" s="135"/>
      <c r="J52" s="135"/>
      <c r="K52" s="135" t="str">
        <f>IF(推薦団体代表者名="","",推薦団体代表者名)</f>
        <v/>
      </c>
      <c r="L52" s="135"/>
      <c r="M52" s="2" t="s">
        <v>18</v>
      </c>
    </row>
    <row r="53" spans="1:13" ht="13.5" customHeight="1" x14ac:dyDescent="0.15">
      <c r="A53" s="2"/>
      <c r="B53" s="2"/>
      <c r="C53" s="2"/>
      <c r="D53" s="141" t="s">
        <v>87</v>
      </c>
      <c r="E53" s="141"/>
      <c r="F53" s="34" t="s">
        <v>2</v>
      </c>
      <c r="G53" s="138" t="str">
        <f>IF(推薦団体郵便番号="","",推薦団体郵便番号)</f>
        <v/>
      </c>
      <c r="H53" s="138"/>
      <c r="I53" s="139" t="str">
        <f>IF(推薦団体所在地="","",推薦団体所在地)</f>
        <v/>
      </c>
      <c r="J53" s="139"/>
      <c r="K53" s="139"/>
      <c r="L53" s="139"/>
      <c r="M53" s="139"/>
    </row>
    <row r="54" spans="1:13" ht="12.95" customHeight="1" x14ac:dyDescent="0.15">
      <c r="A54" s="2"/>
      <c r="B54" s="2"/>
      <c r="C54" s="2"/>
      <c r="D54" s="135" t="s">
        <v>78</v>
      </c>
      <c r="E54" s="135"/>
      <c r="F54" s="139" t="str">
        <f>IF(推薦団体連絡者所属="","",推薦団体連絡者所属)</f>
        <v/>
      </c>
      <c r="G54" s="139"/>
      <c r="H54" s="139"/>
      <c r="I54" s="139"/>
      <c r="J54" s="139"/>
      <c r="K54" s="139" t="str">
        <f>IF(推薦団体連絡者名="","",推薦団体連絡者名)</f>
        <v/>
      </c>
      <c r="L54" s="139"/>
      <c r="M54" s="137"/>
    </row>
    <row r="55" spans="1:13" ht="12.95" customHeight="1" x14ac:dyDescent="0.15">
      <c r="A55" s="2"/>
      <c r="B55" s="2"/>
      <c r="C55" s="2"/>
      <c r="D55" s="141" t="s">
        <v>80</v>
      </c>
      <c r="E55" s="141"/>
      <c r="F55" s="139" t="str">
        <f>IF(推薦団体連絡者役職="","",推薦団体連絡者役職)</f>
        <v/>
      </c>
      <c r="G55" s="139"/>
      <c r="H55" s="139"/>
      <c r="I55" s="139"/>
      <c r="J55" s="139"/>
      <c r="K55" s="139"/>
      <c r="L55" s="139"/>
      <c r="M55" s="137"/>
    </row>
    <row r="56" spans="1:13" ht="14.1" customHeight="1" x14ac:dyDescent="0.15">
      <c r="A56" s="2"/>
      <c r="B56" s="2"/>
      <c r="C56" s="2"/>
      <c r="D56" s="141" t="s">
        <v>88</v>
      </c>
      <c r="E56" s="141"/>
      <c r="F56" s="2" t="s">
        <v>20</v>
      </c>
      <c r="G56" s="135" t="str">
        <f>IF(推薦団体連絡者電話="","",推薦団体連絡者電話)</f>
        <v/>
      </c>
      <c r="H56" s="135"/>
      <c r="I56" s="135"/>
      <c r="J56" s="35" t="s">
        <v>21</v>
      </c>
      <c r="K56" s="136" t="str">
        <f>IF(推薦団体連絡者メアド="","",推薦団体連絡者メアド)</f>
        <v/>
      </c>
      <c r="L56" s="136"/>
      <c r="M56" s="136"/>
    </row>
    <row r="57" spans="1:13" x14ac:dyDescent="0.15">
      <c r="A57" s="2"/>
      <c r="B57" s="2"/>
      <c r="C57" s="140" t="s">
        <v>22</v>
      </c>
      <c r="D57" s="140"/>
      <c r="E57" s="140"/>
      <c r="F57" s="140"/>
      <c r="G57" s="140"/>
      <c r="H57" s="140"/>
      <c r="I57" s="140"/>
      <c r="J57" s="2"/>
      <c r="K57" s="36"/>
      <c r="L57" s="36"/>
      <c r="M57" s="36"/>
    </row>
    <row r="58" spans="1:13" x14ac:dyDescent="0.15">
      <c r="A58" s="2"/>
      <c r="B58" s="2"/>
      <c r="C58" s="37"/>
      <c r="D58" s="37"/>
      <c r="E58" s="37"/>
      <c r="F58" s="37"/>
      <c r="G58" s="37"/>
      <c r="H58" s="37"/>
      <c r="I58" s="37"/>
      <c r="J58" s="2"/>
      <c r="K58" s="36"/>
      <c r="L58" s="36"/>
      <c r="M58" s="36"/>
    </row>
    <row r="59" spans="1:13" x14ac:dyDescent="0.15">
      <c r="A59" s="42" t="s">
        <v>70</v>
      </c>
      <c r="B59" s="2"/>
      <c r="C59" s="37"/>
      <c r="D59" s="37"/>
      <c r="E59" s="37"/>
      <c r="F59" s="37"/>
      <c r="G59" s="125" t="str">
        <f>IF(アンケート="","",アンケート)</f>
        <v/>
      </c>
      <c r="H59" s="125"/>
      <c r="I59" s="125"/>
      <c r="J59" s="125"/>
      <c r="K59" s="125"/>
      <c r="L59" s="125"/>
      <c r="M59" s="125"/>
    </row>
    <row r="60" spans="1:13" x14ac:dyDescent="0.15">
      <c r="A60" s="42"/>
      <c r="B60" s="2"/>
      <c r="C60" s="37"/>
      <c r="D60" s="37"/>
      <c r="E60" s="37"/>
      <c r="F60" s="37"/>
      <c r="G60" s="37"/>
      <c r="H60" s="37"/>
      <c r="I60" s="37"/>
      <c r="J60" s="37"/>
      <c r="K60" s="37"/>
      <c r="L60" s="37"/>
      <c r="M60" s="37"/>
    </row>
    <row r="61" spans="1:13" ht="12.95" customHeight="1" x14ac:dyDescent="0.15">
      <c r="A61" s="126" t="s">
        <v>23</v>
      </c>
      <c r="B61" s="126"/>
      <c r="C61" s="126"/>
      <c r="D61" s="126"/>
      <c r="E61" s="126"/>
      <c r="F61" s="126"/>
      <c r="G61" s="126"/>
      <c r="H61" s="126"/>
      <c r="I61" s="126"/>
      <c r="J61" s="126"/>
      <c r="K61" s="126"/>
      <c r="L61" s="126"/>
      <c r="M61" s="126"/>
    </row>
  </sheetData>
  <mergeCells count="118">
    <mergeCell ref="K10:M10"/>
    <mergeCell ref="K11:M11"/>
    <mergeCell ref="K15:M15"/>
    <mergeCell ref="K16:M16"/>
    <mergeCell ref="K20:M20"/>
    <mergeCell ref="L1:M1"/>
    <mergeCell ref="A3:M3"/>
    <mergeCell ref="A7:M7"/>
    <mergeCell ref="G8:I8"/>
    <mergeCell ref="J8:M8"/>
    <mergeCell ref="B10:J10"/>
    <mergeCell ref="E12:L12"/>
    <mergeCell ref="C8:F8"/>
    <mergeCell ref="A17:A18"/>
    <mergeCell ref="C17:D17"/>
    <mergeCell ref="C11:D11"/>
    <mergeCell ref="F11:H11"/>
    <mergeCell ref="C16:D16"/>
    <mergeCell ref="A12:A13"/>
    <mergeCell ref="C12:D12"/>
    <mergeCell ref="B13:M13"/>
    <mergeCell ref="B15:J15"/>
    <mergeCell ref="E17:L17"/>
    <mergeCell ref="B18:M18"/>
    <mergeCell ref="F30:I30"/>
    <mergeCell ref="B20:J20"/>
    <mergeCell ref="E22:L22"/>
    <mergeCell ref="B23:M23"/>
    <mergeCell ref="A25:B25"/>
    <mergeCell ref="A22:A23"/>
    <mergeCell ref="C21:D21"/>
    <mergeCell ref="K21:M21"/>
    <mergeCell ref="A28:B29"/>
    <mergeCell ref="C28:E29"/>
    <mergeCell ref="F28:I28"/>
    <mergeCell ref="F29:I29"/>
    <mergeCell ref="J29:M29"/>
    <mergeCell ref="C22:D22"/>
    <mergeCell ref="C25:E25"/>
    <mergeCell ref="A26:B27"/>
    <mergeCell ref="C26:E27"/>
    <mergeCell ref="F25:I25"/>
    <mergeCell ref="J25:M25"/>
    <mergeCell ref="F26:I26"/>
    <mergeCell ref="F27:I27"/>
    <mergeCell ref="J27:M27"/>
    <mergeCell ref="D48:H49"/>
    <mergeCell ref="J48:M48"/>
    <mergeCell ref="J49:M49"/>
    <mergeCell ref="J41:M41"/>
    <mergeCell ref="F51:K51"/>
    <mergeCell ref="F31:I31"/>
    <mergeCell ref="J31:M31"/>
    <mergeCell ref="A32:B33"/>
    <mergeCell ref="C32:E33"/>
    <mergeCell ref="A34:B35"/>
    <mergeCell ref="C34:E35"/>
    <mergeCell ref="F32:I32"/>
    <mergeCell ref="F33:I33"/>
    <mergeCell ref="J33:M33"/>
    <mergeCell ref="F34:I34"/>
    <mergeCell ref="F35:I35"/>
    <mergeCell ref="J35:M35"/>
    <mergeCell ref="D43:M43"/>
    <mergeCell ref="L44:M44"/>
    <mergeCell ref="E45:F45"/>
    <mergeCell ref="G45:M45"/>
    <mergeCell ref="D46:M46"/>
    <mergeCell ref="A30:B31"/>
    <mergeCell ref="C30:E31"/>
    <mergeCell ref="F52:J52"/>
    <mergeCell ref="D53:E53"/>
    <mergeCell ref="D54:E54"/>
    <mergeCell ref="D55:E55"/>
    <mergeCell ref="K52:L52"/>
    <mergeCell ref="K54:L55"/>
    <mergeCell ref="A40:B41"/>
    <mergeCell ref="C40:E41"/>
    <mergeCell ref="A36:B37"/>
    <mergeCell ref="C36:E37"/>
    <mergeCell ref="A38:B39"/>
    <mergeCell ref="C38:E39"/>
    <mergeCell ref="F36:I36"/>
    <mergeCell ref="F37:I37"/>
    <mergeCell ref="J37:M37"/>
    <mergeCell ref="F38:I38"/>
    <mergeCell ref="F39:I39"/>
    <mergeCell ref="J39:M39"/>
    <mergeCell ref="F40:I40"/>
    <mergeCell ref="F41:I41"/>
    <mergeCell ref="F54:J54"/>
    <mergeCell ref="F55:J55"/>
    <mergeCell ref="D47:H47"/>
    <mergeCell ref="J47:M47"/>
    <mergeCell ref="D44:I44"/>
    <mergeCell ref="J44:K44"/>
    <mergeCell ref="F16:J16"/>
    <mergeCell ref="F21:J21"/>
    <mergeCell ref="G59:M59"/>
    <mergeCell ref="A61:M61"/>
    <mergeCell ref="A42:M42"/>
    <mergeCell ref="A24:M24"/>
    <mergeCell ref="B5:M5"/>
    <mergeCell ref="B6:M6"/>
    <mergeCell ref="G56:I56"/>
    <mergeCell ref="K56:M56"/>
    <mergeCell ref="M54:M55"/>
    <mergeCell ref="G53:H53"/>
    <mergeCell ref="I53:M53"/>
    <mergeCell ref="C57:I57"/>
    <mergeCell ref="D51:E51"/>
    <mergeCell ref="A43:A49"/>
    <mergeCell ref="B43:C43"/>
    <mergeCell ref="B44:C44"/>
    <mergeCell ref="B45:C46"/>
    <mergeCell ref="B47:C49"/>
    <mergeCell ref="D56:E56"/>
    <mergeCell ref="D52:E52"/>
  </mergeCells>
  <phoneticPr fontId="1"/>
  <dataValidations count="2">
    <dataValidation allowBlank="1" showErrorMessage="1" sqref="N1:XFD1048576 K1:M10 A61:M1048576 D54:E55 K12:M15 K17:M20 K22:M41 A43:C58 E45:E50 G22:J41 D57:E58 A1:F41 G1:J15 G17:J20 D43:D50 E43 F45:I58 F43:I43 J43:J58 L43:M58 K43 K45:K58" xr:uid="{9CD2FD6D-46FC-4335-B08C-80771164707E}"/>
    <dataValidation allowBlank="1" showInputMessage="1" showErrorMessage="1" promptTitle="団体の種別を記入してください。" prompt="例）公設試験場、自治体等" sqref="K11:M11 K16:M16 K21:M21" xr:uid="{CD7D200D-45B0-4301-93B8-1C89AE4A08D3}"/>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N1" sqref="N1"/>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tr">
        <f>入力用!A1</f>
        <v>&lt;応募申請書：支援活動用 その１&gt;</v>
      </c>
      <c r="B1" s="2"/>
      <c r="C1" s="2"/>
      <c r="D1" s="2"/>
      <c r="E1" s="2"/>
      <c r="F1" s="2"/>
      <c r="G1" s="2"/>
      <c r="H1" s="2"/>
      <c r="I1" s="2"/>
      <c r="J1" s="2"/>
      <c r="K1" s="22" t="s">
        <v>28</v>
      </c>
      <c r="L1" s="181" t="str">
        <f>IF(入力用!L1="","",入力用!L1)</f>
        <v/>
      </c>
      <c r="M1" s="181"/>
    </row>
    <row r="2" spans="1:13" x14ac:dyDescent="0.15">
      <c r="A2" s="2"/>
      <c r="B2" s="2"/>
      <c r="C2" s="2"/>
      <c r="D2" s="2"/>
      <c r="E2" s="2"/>
      <c r="F2" s="2"/>
      <c r="G2" s="2"/>
      <c r="H2" s="2"/>
      <c r="I2" s="2"/>
      <c r="J2" s="2"/>
      <c r="K2" s="2"/>
      <c r="L2" s="2"/>
      <c r="M2" s="2"/>
    </row>
    <row r="3" spans="1:13" ht="17.25" x14ac:dyDescent="0.15">
      <c r="A3" s="182" t="s">
        <v>29</v>
      </c>
      <c r="B3" s="182"/>
      <c r="C3" s="182"/>
      <c r="D3" s="182"/>
      <c r="E3" s="182"/>
      <c r="F3" s="182"/>
      <c r="G3" s="182"/>
      <c r="H3" s="182"/>
      <c r="I3" s="182"/>
      <c r="J3" s="182"/>
      <c r="K3" s="182"/>
      <c r="L3" s="182"/>
      <c r="M3" s="182"/>
    </row>
    <row r="4" spans="1:13" x14ac:dyDescent="0.15">
      <c r="A4" s="2"/>
      <c r="B4" s="2"/>
      <c r="C4" s="2"/>
      <c r="D4" s="2"/>
      <c r="E4" s="2"/>
      <c r="F4" s="2"/>
      <c r="G4" s="2"/>
      <c r="H4" s="2"/>
      <c r="I4" s="2"/>
      <c r="J4" s="2"/>
      <c r="K4" s="2"/>
      <c r="L4" s="2"/>
      <c r="M4" s="2"/>
    </row>
    <row r="5" spans="1:13" ht="9" customHeight="1" x14ac:dyDescent="0.15">
      <c r="A5" s="23" t="s">
        <v>27</v>
      </c>
      <c r="B5" s="129" t="str">
        <f>IF(入力用!B5="","",入力用!B5)</f>
        <v/>
      </c>
      <c r="C5" s="130"/>
      <c r="D5" s="130"/>
      <c r="E5" s="130"/>
      <c r="F5" s="130"/>
      <c r="G5" s="130"/>
      <c r="H5" s="130"/>
      <c r="I5" s="130"/>
      <c r="J5" s="130"/>
      <c r="K5" s="130"/>
      <c r="L5" s="130"/>
      <c r="M5" s="131"/>
    </row>
    <row r="6" spans="1:13" ht="14.25" x14ac:dyDescent="0.15">
      <c r="A6" s="24" t="s">
        <v>30</v>
      </c>
      <c r="B6" s="132" t="str">
        <f>IF(入力用!B6="","",入力用!B6)</f>
        <v/>
      </c>
      <c r="C6" s="133"/>
      <c r="D6" s="133"/>
      <c r="E6" s="133"/>
      <c r="F6" s="133"/>
      <c r="G6" s="133"/>
      <c r="H6" s="133"/>
      <c r="I6" s="133"/>
      <c r="J6" s="133"/>
      <c r="K6" s="133"/>
      <c r="L6" s="133"/>
      <c r="M6" s="134"/>
    </row>
    <row r="7" spans="1:13" x14ac:dyDescent="0.15">
      <c r="A7" s="183" t="s">
        <v>31</v>
      </c>
      <c r="B7" s="183"/>
      <c r="C7" s="183"/>
      <c r="D7" s="183"/>
      <c r="E7" s="183"/>
      <c r="F7" s="183"/>
      <c r="G7" s="183"/>
      <c r="H7" s="183"/>
      <c r="I7" s="183"/>
      <c r="J7" s="183"/>
      <c r="K7" s="183"/>
      <c r="L7" s="183"/>
      <c r="M7" s="183"/>
    </row>
    <row r="8" spans="1:13" x14ac:dyDescent="0.15">
      <c r="A8" s="25" t="s">
        <v>32</v>
      </c>
      <c r="B8" s="25" t="s">
        <v>33</v>
      </c>
      <c r="C8" s="186" t="str">
        <f>IF(入力用!C8="","",入力用!C8)</f>
        <v/>
      </c>
      <c r="D8" s="186"/>
      <c r="E8" s="186"/>
      <c r="F8" s="186"/>
      <c r="G8" s="178" t="s">
        <v>34</v>
      </c>
      <c r="H8" s="178"/>
      <c r="I8" s="178"/>
      <c r="J8" s="184" t="str">
        <f>IF(入力用!J8="","",入力用!J8)</f>
        <v/>
      </c>
      <c r="K8" s="184"/>
      <c r="L8" s="184"/>
      <c r="M8" s="185"/>
    </row>
    <row r="9" spans="1:13" x14ac:dyDescent="0.15">
      <c r="A9" s="2"/>
      <c r="B9" s="2"/>
      <c r="C9" s="2"/>
      <c r="D9" s="2"/>
      <c r="E9" s="2"/>
      <c r="F9" s="2"/>
      <c r="G9" s="2"/>
      <c r="H9" s="2"/>
      <c r="I9" s="2"/>
      <c r="J9" s="2"/>
      <c r="K9" s="2"/>
      <c r="L9" s="2"/>
      <c r="M9" s="2"/>
    </row>
    <row r="10" spans="1:13" x14ac:dyDescent="0.15">
      <c r="A10" s="26" t="s">
        <v>35</v>
      </c>
      <c r="B10" s="160" t="str">
        <f>IF(入力用!B10="","",入力用!B10)</f>
        <v/>
      </c>
      <c r="C10" s="123"/>
      <c r="D10" s="123"/>
      <c r="E10" s="123"/>
      <c r="F10" s="123"/>
      <c r="G10" s="123"/>
      <c r="H10" s="123"/>
      <c r="I10" s="123"/>
      <c r="J10" s="124"/>
      <c r="K10" s="144" t="s">
        <v>66</v>
      </c>
      <c r="L10" s="178"/>
      <c r="M10" s="179"/>
    </row>
    <row r="11" spans="1:13" ht="26.1" customHeight="1" x14ac:dyDescent="0.15">
      <c r="A11" s="26" t="s">
        <v>37</v>
      </c>
      <c r="B11" s="16" t="s">
        <v>38</v>
      </c>
      <c r="C11" s="120" t="str">
        <f>IF(入力用!C11="","",入力用!C11)</f>
        <v/>
      </c>
      <c r="D11" s="120"/>
      <c r="E11" s="27" t="s">
        <v>39</v>
      </c>
      <c r="F11" s="123" t="str">
        <f>IF(入力用!F11="","",入力用!F11)</f>
        <v/>
      </c>
      <c r="G11" s="123"/>
      <c r="H11" s="123"/>
      <c r="I11" s="28" t="s">
        <v>40</v>
      </c>
      <c r="J11" s="29"/>
      <c r="K11" s="144" t="str">
        <f>IF(入力用!K11="","",入力用!K11)</f>
        <v/>
      </c>
      <c r="L11" s="178"/>
      <c r="M11" s="179"/>
    </row>
    <row r="12" spans="1:13" x14ac:dyDescent="0.15">
      <c r="A12" s="144" t="s">
        <v>41</v>
      </c>
      <c r="B12" s="30" t="s">
        <v>42</v>
      </c>
      <c r="C12" s="171" t="str">
        <f>IF(入力用!C12="","",入力用!C12)</f>
        <v/>
      </c>
      <c r="D12" s="171"/>
      <c r="E12" s="172"/>
      <c r="F12" s="172"/>
      <c r="G12" s="172"/>
      <c r="H12" s="172"/>
      <c r="I12" s="172"/>
      <c r="J12" s="172"/>
      <c r="K12" s="172"/>
      <c r="L12" s="172"/>
      <c r="M12" s="31"/>
    </row>
    <row r="13" spans="1:13" x14ac:dyDescent="0.15">
      <c r="A13" s="144"/>
      <c r="B13" s="175" t="str">
        <f>IF(入力用!B13="","",入力用!B13)</f>
        <v/>
      </c>
      <c r="C13" s="176"/>
      <c r="D13" s="176"/>
      <c r="E13" s="176"/>
      <c r="F13" s="176"/>
      <c r="G13" s="176"/>
      <c r="H13" s="176"/>
      <c r="I13" s="176"/>
      <c r="J13" s="176"/>
      <c r="K13" s="176"/>
      <c r="L13" s="176"/>
      <c r="M13" s="177"/>
    </row>
    <row r="14" spans="1:13" ht="8.1" customHeight="1" outlineLevel="1" x14ac:dyDescent="0.15">
      <c r="A14" s="2"/>
      <c r="B14" s="2"/>
      <c r="C14" s="2"/>
      <c r="D14" s="2"/>
      <c r="E14" s="2"/>
      <c r="F14" s="2"/>
      <c r="G14" s="2"/>
      <c r="H14" s="2"/>
      <c r="I14" s="2"/>
      <c r="J14" s="2"/>
      <c r="K14" s="2"/>
      <c r="L14" s="2"/>
      <c r="M14" s="2"/>
    </row>
    <row r="15" spans="1:13" outlineLevel="1" x14ac:dyDescent="0.15">
      <c r="A15" s="26" t="s">
        <v>35</v>
      </c>
      <c r="B15" s="160" t="str">
        <f>IF(入力用!B15="","",入力用!B15)</f>
        <v/>
      </c>
      <c r="C15" s="123"/>
      <c r="D15" s="123"/>
      <c r="E15" s="123"/>
      <c r="F15" s="123"/>
      <c r="G15" s="123"/>
      <c r="H15" s="123"/>
      <c r="I15" s="123"/>
      <c r="J15" s="124"/>
      <c r="K15" s="144" t="s">
        <v>66</v>
      </c>
      <c r="L15" s="178"/>
      <c r="M15" s="179"/>
    </row>
    <row r="16" spans="1:13" outlineLevel="1" x14ac:dyDescent="0.15">
      <c r="A16" s="26" t="s">
        <v>37</v>
      </c>
      <c r="B16" s="16" t="s">
        <v>38</v>
      </c>
      <c r="C16" s="120" t="str">
        <f>IF(入力用!C16="","",入力用!C16)</f>
        <v/>
      </c>
      <c r="D16" s="120"/>
      <c r="E16" s="27" t="s">
        <v>39</v>
      </c>
      <c r="F16" s="123" t="str">
        <f>IF(入力用!F16="","",入力用!F16)</f>
        <v/>
      </c>
      <c r="G16" s="123"/>
      <c r="H16" s="123"/>
      <c r="I16" s="123"/>
      <c r="J16" s="124"/>
      <c r="K16" s="144" t="str">
        <f>IF(入力用!K16="","", 入力用!K16)</f>
        <v/>
      </c>
      <c r="L16" s="178"/>
      <c r="M16" s="179"/>
    </row>
    <row r="17" spans="1:14" outlineLevel="1" x14ac:dyDescent="0.15">
      <c r="A17" s="144" t="s">
        <v>41</v>
      </c>
      <c r="B17" s="30" t="s">
        <v>42</v>
      </c>
      <c r="C17" s="171" t="str">
        <f>IF(入力用!C17="","",入力用!C17)</f>
        <v/>
      </c>
      <c r="D17" s="171"/>
      <c r="E17" s="172"/>
      <c r="F17" s="172"/>
      <c r="G17" s="172"/>
      <c r="H17" s="172"/>
      <c r="I17" s="172"/>
      <c r="J17" s="172"/>
      <c r="K17" s="172"/>
      <c r="L17" s="172"/>
      <c r="M17" s="31"/>
    </row>
    <row r="18" spans="1:14" outlineLevel="1" x14ac:dyDescent="0.15">
      <c r="A18" s="144"/>
      <c r="B18" s="175" t="str">
        <f>IF(入力用!B18="","",入力用!B18)</f>
        <v/>
      </c>
      <c r="C18" s="176"/>
      <c r="D18" s="176"/>
      <c r="E18" s="176"/>
      <c r="F18" s="176"/>
      <c r="G18" s="176"/>
      <c r="H18" s="176"/>
      <c r="I18" s="176"/>
      <c r="J18" s="176"/>
      <c r="K18" s="176"/>
      <c r="L18" s="176"/>
      <c r="M18" s="177"/>
    </row>
    <row r="19" spans="1:14" ht="8.1" customHeight="1" outlineLevel="1" x14ac:dyDescent="0.15">
      <c r="A19" s="2"/>
      <c r="B19" s="2"/>
      <c r="C19" s="2"/>
      <c r="D19" s="2"/>
      <c r="E19" s="2"/>
      <c r="F19" s="2"/>
      <c r="G19" s="2"/>
      <c r="H19" s="2"/>
      <c r="I19" s="2"/>
      <c r="J19" s="2"/>
      <c r="K19" s="2"/>
      <c r="L19" s="2"/>
      <c r="M19" s="2"/>
    </row>
    <row r="20" spans="1:14" outlineLevel="1" x14ac:dyDescent="0.15">
      <c r="A20" s="26" t="s">
        <v>35</v>
      </c>
      <c r="B20" s="160" t="str">
        <f>IF(入力用!B20="","",入力用!B20)</f>
        <v/>
      </c>
      <c r="C20" s="123"/>
      <c r="D20" s="123"/>
      <c r="E20" s="123"/>
      <c r="F20" s="123"/>
      <c r="G20" s="123"/>
      <c r="H20" s="123"/>
      <c r="I20" s="123"/>
      <c r="J20" s="124"/>
      <c r="K20" s="144" t="s">
        <v>36</v>
      </c>
      <c r="L20" s="178"/>
      <c r="M20" s="179"/>
      <c r="N20" s="15"/>
    </row>
    <row r="21" spans="1:14" outlineLevel="1" x14ac:dyDescent="0.15">
      <c r="A21" s="26" t="s">
        <v>37</v>
      </c>
      <c r="B21" s="16" t="s">
        <v>38</v>
      </c>
      <c r="C21" s="120" t="str">
        <f>IF(入力用!C21="","",入力用!C21)</f>
        <v/>
      </c>
      <c r="D21" s="120"/>
      <c r="E21" s="27" t="s">
        <v>39</v>
      </c>
      <c r="F21" s="123" t="str">
        <f>IF(入力用!F21="","",入力用!F21)</f>
        <v/>
      </c>
      <c r="G21" s="123"/>
      <c r="H21" s="123"/>
      <c r="I21" s="123"/>
      <c r="J21" s="124"/>
      <c r="K21" s="144" t="str">
        <f>IF(入力用!K21="","",入力用!K21)</f>
        <v/>
      </c>
      <c r="L21" s="178"/>
      <c r="M21" s="179"/>
    </row>
    <row r="22" spans="1:14" outlineLevel="1" x14ac:dyDescent="0.15">
      <c r="A22" s="144" t="s">
        <v>41</v>
      </c>
      <c r="B22" s="30" t="s">
        <v>42</v>
      </c>
      <c r="C22" s="171" t="str">
        <f>IF(入力用!C22="","",入力用!C22)</f>
        <v/>
      </c>
      <c r="D22" s="171"/>
      <c r="E22" s="172"/>
      <c r="F22" s="172"/>
      <c r="G22" s="172"/>
      <c r="H22" s="172"/>
      <c r="I22" s="172"/>
      <c r="J22" s="172"/>
      <c r="K22" s="172"/>
      <c r="L22" s="172"/>
      <c r="M22" s="31"/>
    </row>
    <row r="23" spans="1:14" outlineLevel="1" x14ac:dyDescent="0.15">
      <c r="A23" s="144"/>
      <c r="B23" s="175" t="str">
        <f>IF(入力用!B23="","",入力用!B23)</f>
        <v/>
      </c>
      <c r="C23" s="176"/>
      <c r="D23" s="176"/>
      <c r="E23" s="176"/>
      <c r="F23" s="176"/>
      <c r="G23" s="176"/>
      <c r="H23" s="176"/>
      <c r="I23" s="176"/>
      <c r="J23" s="176"/>
      <c r="K23" s="176"/>
      <c r="L23" s="176"/>
      <c r="M23" s="177"/>
    </row>
    <row r="24" spans="1:14" x14ac:dyDescent="0.15">
      <c r="A24" s="128"/>
      <c r="B24" s="128"/>
      <c r="C24" s="128"/>
      <c r="D24" s="128"/>
      <c r="E24" s="128"/>
      <c r="F24" s="128"/>
      <c r="G24" s="128"/>
      <c r="H24" s="128"/>
      <c r="I24" s="128"/>
      <c r="J24" s="128"/>
      <c r="K24" s="128"/>
      <c r="L24" s="128"/>
      <c r="M24" s="128"/>
    </row>
    <row r="25" spans="1:14" x14ac:dyDescent="0.15">
      <c r="A25" s="143" t="s">
        <v>43</v>
      </c>
      <c r="B25" s="143"/>
      <c r="C25" s="144" t="s">
        <v>44</v>
      </c>
      <c r="D25" s="178"/>
      <c r="E25" s="179"/>
      <c r="F25" s="144" t="s">
        <v>45</v>
      </c>
      <c r="G25" s="178"/>
      <c r="H25" s="178"/>
      <c r="I25" s="178"/>
      <c r="J25" s="180" t="s">
        <v>41</v>
      </c>
      <c r="K25" s="172"/>
      <c r="L25" s="172"/>
      <c r="M25" s="173"/>
    </row>
    <row r="26" spans="1:14" x14ac:dyDescent="0.15">
      <c r="A26" s="145" t="str">
        <f>IF(入力用!A26="","",入力用!A26)</f>
        <v/>
      </c>
      <c r="B26" s="145"/>
      <c r="C26" s="168" t="str">
        <f>IF(入力用!C26="","",入力用!C26)</f>
        <v/>
      </c>
      <c r="D26" s="169"/>
      <c r="E26" s="170"/>
      <c r="F26" s="119" t="str">
        <f>IF(入力用!F26="","",入力用!F26)</f>
        <v/>
      </c>
      <c r="G26" s="120"/>
      <c r="H26" s="120"/>
      <c r="I26" s="120"/>
      <c r="J26" s="30" t="s">
        <v>42</v>
      </c>
      <c r="K26" s="16" t="str">
        <f>IF(入力用!K26="","",入力用!K26)</f>
        <v/>
      </c>
      <c r="L26" s="27"/>
      <c r="M26" s="32"/>
    </row>
    <row r="27" spans="1:14" x14ac:dyDescent="0.15">
      <c r="A27" s="145"/>
      <c r="B27" s="145"/>
      <c r="C27" s="154"/>
      <c r="D27" s="155"/>
      <c r="E27" s="156"/>
      <c r="F27" s="154" t="str">
        <f>IF(入力用!F27="","",入力用!F27)</f>
        <v/>
      </c>
      <c r="G27" s="155"/>
      <c r="H27" s="155"/>
      <c r="I27" s="155"/>
      <c r="J27" s="154" t="str">
        <f>IF(入力用!J27="","",入力用!J27)</f>
        <v/>
      </c>
      <c r="K27" s="155"/>
      <c r="L27" s="155"/>
      <c r="M27" s="156"/>
    </row>
    <row r="28" spans="1:14" ht="12.95" customHeight="1" x14ac:dyDescent="0.15">
      <c r="A28" s="145" t="str">
        <f>IF(入力用!A28="","",入力用!A28)</f>
        <v/>
      </c>
      <c r="B28" s="145"/>
      <c r="C28" s="168" t="str">
        <f>IF(入力用!C28="","",入力用!C28)</f>
        <v/>
      </c>
      <c r="D28" s="169"/>
      <c r="E28" s="170"/>
      <c r="F28" s="119" t="str">
        <f>IF(入力用!F28="","",入力用!F28)</f>
        <v/>
      </c>
      <c r="G28" s="120"/>
      <c r="H28" s="120"/>
      <c r="I28" s="120"/>
      <c r="J28" s="30" t="s">
        <v>42</v>
      </c>
      <c r="K28" s="16" t="str">
        <f>IF(入力用!K28="","",入力用!K28)</f>
        <v/>
      </c>
      <c r="L28" s="27"/>
      <c r="M28" s="32"/>
    </row>
    <row r="29" spans="1:14" x14ac:dyDescent="0.15">
      <c r="A29" s="145"/>
      <c r="B29" s="145"/>
      <c r="C29" s="154"/>
      <c r="D29" s="155"/>
      <c r="E29" s="156"/>
      <c r="F29" s="154" t="str">
        <f>IF(入力用!F29="","",入力用!F29)</f>
        <v/>
      </c>
      <c r="G29" s="155"/>
      <c r="H29" s="155"/>
      <c r="I29" s="155"/>
      <c r="J29" s="154" t="str">
        <f>IF(入力用!J29="","",入力用!J29)</f>
        <v/>
      </c>
      <c r="K29" s="155"/>
      <c r="L29" s="155"/>
      <c r="M29" s="156"/>
    </row>
    <row r="30" spans="1:14" ht="12.95" customHeight="1" x14ac:dyDescent="0.15">
      <c r="A30" s="145" t="str">
        <f>IF(入力用!A30="","",入力用!A30)</f>
        <v/>
      </c>
      <c r="B30" s="145"/>
      <c r="C30" s="168" t="str">
        <f>IF(入力用!C30="","",入力用!C30)</f>
        <v/>
      </c>
      <c r="D30" s="169"/>
      <c r="E30" s="170"/>
      <c r="F30" s="119" t="str">
        <f>IF(入力用!F30="","",入力用!F30)</f>
        <v/>
      </c>
      <c r="G30" s="120"/>
      <c r="H30" s="120"/>
      <c r="I30" s="120"/>
      <c r="J30" s="30" t="s">
        <v>42</v>
      </c>
      <c r="K30" s="16" t="str">
        <f>IF(入力用!K30="","",入力用!K30)</f>
        <v/>
      </c>
      <c r="L30" s="27"/>
      <c r="M30" s="32"/>
    </row>
    <row r="31" spans="1:14" x14ac:dyDescent="0.15">
      <c r="A31" s="145"/>
      <c r="B31" s="145"/>
      <c r="C31" s="154"/>
      <c r="D31" s="155"/>
      <c r="E31" s="156"/>
      <c r="F31" s="154" t="str">
        <f>IF(入力用!F31="","",入力用!F31)</f>
        <v/>
      </c>
      <c r="G31" s="155"/>
      <c r="H31" s="155"/>
      <c r="I31" s="155"/>
      <c r="J31" s="154" t="str">
        <f>IF(入力用!J31="","",入力用!J31)</f>
        <v/>
      </c>
      <c r="K31" s="155"/>
      <c r="L31" s="155"/>
      <c r="M31" s="156"/>
    </row>
    <row r="32" spans="1:14" ht="12.95" customHeight="1" outlineLevel="1" x14ac:dyDescent="0.15">
      <c r="A32" s="145" t="str">
        <f>IF(入力用!A32="","",入力用!A32)</f>
        <v/>
      </c>
      <c r="B32" s="145"/>
      <c r="C32" s="168" t="str">
        <f>IF(入力用!C32="","",入力用!C32)</f>
        <v/>
      </c>
      <c r="D32" s="169"/>
      <c r="E32" s="170"/>
      <c r="F32" s="119" t="str">
        <f>IF(入力用!F32="","",入力用!F32)</f>
        <v/>
      </c>
      <c r="G32" s="120"/>
      <c r="H32" s="120"/>
      <c r="I32" s="120"/>
      <c r="J32" s="30" t="s">
        <v>42</v>
      </c>
      <c r="K32" s="16" t="str">
        <f>IF(入力用!K32="","",入力用!K32)</f>
        <v/>
      </c>
      <c r="L32" s="27"/>
      <c r="M32" s="32"/>
    </row>
    <row r="33" spans="1:13" outlineLevel="1" x14ac:dyDescent="0.15">
      <c r="A33" s="145"/>
      <c r="B33" s="145"/>
      <c r="C33" s="154"/>
      <c r="D33" s="155"/>
      <c r="E33" s="156"/>
      <c r="F33" s="154" t="str">
        <f>IF(入力用!F33="","",入力用!F33)</f>
        <v/>
      </c>
      <c r="G33" s="155"/>
      <c r="H33" s="155"/>
      <c r="I33" s="155"/>
      <c r="J33" s="154" t="str">
        <f>IF(入力用!J33="","",入力用!J33)</f>
        <v/>
      </c>
      <c r="K33" s="155"/>
      <c r="L33" s="155"/>
      <c r="M33" s="156"/>
    </row>
    <row r="34" spans="1:13" ht="12.95" customHeight="1" outlineLevel="1" x14ac:dyDescent="0.15">
      <c r="A34" s="145" t="str">
        <f>IF(入力用!A34="","",入力用!A34)</f>
        <v/>
      </c>
      <c r="B34" s="145"/>
      <c r="C34" s="168" t="str">
        <f>IF(入力用!C34="","",入力用!C34)</f>
        <v/>
      </c>
      <c r="D34" s="169"/>
      <c r="E34" s="170"/>
      <c r="F34" s="119" t="str">
        <f>IF(入力用!F34="","",入力用!F34)</f>
        <v/>
      </c>
      <c r="G34" s="120"/>
      <c r="H34" s="120"/>
      <c r="I34" s="120"/>
      <c r="J34" s="30" t="s">
        <v>42</v>
      </c>
      <c r="K34" s="16" t="str">
        <f>IF(入力用!K34="","",入力用!K34)</f>
        <v/>
      </c>
      <c r="L34" s="27"/>
      <c r="M34" s="32"/>
    </row>
    <row r="35" spans="1:13" outlineLevel="1" x14ac:dyDescent="0.15">
      <c r="A35" s="145"/>
      <c r="B35" s="145"/>
      <c r="C35" s="154"/>
      <c r="D35" s="155"/>
      <c r="E35" s="156"/>
      <c r="F35" s="154" t="str">
        <f>IF(入力用!F35="","",入力用!F35)</f>
        <v/>
      </c>
      <c r="G35" s="155"/>
      <c r="H35" s="155"/>
      <c r="I35" s="155"/>
      <c r="J35" s="154" t="str">
        <f>IF(入力用!J35="","",入力用!J35)</f>
        <v/>
      </c>
      <c r="K35" s="155"/>
      <c r="L35" s="155"/>
      <c r="M35" s="156"/>
    </row>
    <row r="36" spans="1:13" ht="12.95" customHeight="1" outlineLevel="1" x14ac:dyDescent="0.15">
      <c r="A36" s="145" t="str">
        <f>IF(入力用!A36="","",入力用!A36)</f>
        <v/>
      </c>
      <c r="B36" s="145"/>
      <c r="C36" s="168" t="str">
        <f>IF(入力用!C36="","",入力用!C36)</f>
        <v/>
      </c>
      <c r="D36" s="169"/>
      <c r="E36" s="170"/>
      <c r="F36" s="119" t="str">
        <f>IF(入力用!F36="","",入力用!F36)</f>
        <v/>
      </c>
      <c r="G36" s="120"/>
      <c r="H36" s="120"/>
      <c r="I36" s="120"/>
      <c r="J36" s="30" t="s">
        <v>42</v>
      </c>
      <c r="K36" s="16" t="str">
        <f>IF(入力用!K36="","",入力用!K36)</f>
        <v/>
      </c>
      <c r="L36" s="27"/>
      <c r="M36" s="32"/>
    </row>
    <row r="37" spans="1:13" outlineLevel="1" x14ac:dyDescent="0.15">
      <c r="A37" s="145"/>
      <c r="B37" s="145"/>
      <c r="C37" s="154"/>
      <c r="D37" s="155"/>
      <c r="E37" s="156"/>
      <c r="F37" s="154" t="str">
        <f>IF(入力用!F37="","",入力用!F37)</f>
        <v/>
      </c>
      <c r="G37" s="155"/>
      <c r="H37" s="155"/>
      <c r="I37" s="155"/>
      <c r="J37" s="154" t="str">
        <f>IF(入力用!J37="","",入力用!J37)</f>
        <v/>
      </c>
      <c r="K37" s="155"/>
      <c r="L37" s="155"/>
      <c r="M37" s="156"/>
    </row>
    <row r="38" spans="1:13" ht="12.95" customHeight="1" outlineLevel="1" x14ac:dyDescent="0.15">
      <c r="A38" s="145" t="str">
        <f>IF(入力用!A38="","",入力用!A38)</f>
        <v/>
      </c>
      <c r="B38" s="145"/>
      <c r="C38" s="168" t="str">
        <f>IF(入力用!C38="","",入力用!C38)</f>
        <v/>
      </c>
      <c r="D38" s="169"/>
      <c r="E38" s="170"/>
      <c r="F38" s="119" t="str">
        <f>IF(入力用!F38="","",入力用!F38)</f>
        <v/>
      </c>
      <c r="G38" s="120"/>
      <c r="H38" s="120"/>
      <c r="I38" s="120"/>
      <c r="J38" s="30" t="s">
        <v>42</v>
      </c>
      <c r="K38" s="16" t="str">
        <f>IF(入力用!K38="","",入力用!K38)</f>
        <v/>
      </c>
      <c r="L38" s="27"/>
      <c r="M38" s="32"/>
    </row>
    <row r="39" spans="1:13" outlineLevel="1" x14ac:dyDescent="0.15">
      <c r="A39" s="145"/>
      <c r="B39" s="145"/>
      <c r="C39" s="154"/>
      <c r="D39" s="155"/>
      <c r="E39" s="156"/>
      <c r="F39" s="154" t="str">
        <f>IF(入力用!F39="","",入力用!F39)</f>
        <v/>
      </c>
      <c r="G39" s="155"/>
      <c r="H39" s="155"/>
      <c r="I39" s="155"/>
      <c r="J39" s="154" t="str">
        <f>IF(入力用!J39="","",入力用!J39)</f>
        <v/>
      </c>
      <c r="K39" s="155"/>
      <c r="L39" s="155"/>
      <c r="M39" s="156"/>
    </row>
    <row r="40" spans="1:13" ht="12.95" customHeight="1" outlineLevel="1" x14ac:dyDescent="0.15">
      <c r="A40" s="145" t="str">
        <f>IF(入力用!A40="","",入力用!A40)</f>
        <v/>
      </c>
      <c r="B40" s="145"/>
      <c r="C40" s="168" t="str">
        <f>IF(入力用!C40="","",入力用!C40)</f>
        <v/>
      </c>
      <c r="D40" s="169"/>
      <c r="E40" s="170"/>
      <c r="F40" s="119" t="str">
        <f>IF(入力用!F40="","",入力用!F40)</f>
        <v/>
      </c>
      <c r="G40" s="120"/>
      <c r="H40" s="120"/>
      <c r="I40" s="120"/>
      <c r="J40" s="30" t="s">
        <v>42</v>
      </c>
      <c r="K40" s="16" t="str">
        <f>IF(入力用!K40="","",入力用!K40)</f>
        <v/>
      </c>
      <c r="L40" s="27"/>
      <c r="M40" s="32"/>
    </row>
    <row r="41" spans="1:13" outlineLevel="1" x14ac:dyDescent="0.15">
      <c r="A41" s="145"/>
      <c r="B41" s="145"/>
      <c r="C41" s="154"/>
      <c r="D41" s="155"/>
      <c r="E41" s="156"/>
      <c r="F41" s="154" t="str">
        <f>IF(入力用!F41="","",入力用!F41)</f>
        <v/>
      </c>
      <c r="G41" s="155"/>
      <c r="H41" s="155"/>
      <c r="I41" s="155"/>
      <c r="J41" s="154" t="str">
        <f>IF(入力用!J41="","",入力用!J41)</f>
        <v/>
      </c>
      <c r="K41" s="155"/>
      <c r="L41" s="155"/>
      <c r="M41" s="156"/>
    </row>
    <row r="42" spans="1:13" ht="39" customHeight="1" x14ac:dyDescent="0.15">
      <c r="A42" s="127" t="s">
        <v>69</v>
      </c>
      <c r="B42" s="127"/>
      <c r="C42" s="127"/>
      <c r="D42" s="127"/>
      <c r="E42" s="127"/>
      <c r="F42" s="127"/>
      <c r="G42" s="127"/>
      <c r="H42" s="127"/>
      <c r="I42" s="127"/>
      <c r="J42" s="127"/>
      <c r="K42" s="127"/>
      <c r="L42" s="127"/>
      <c r="M42" s="127"/>
    </row>
    <row r="43" spans="1:13" x14ac:dyDescent="0.15">
      <c r="A43" s="143" t="s">
        <v>46</v>
      </c>
      <c r="B43" s="143" t="s">
        <v>44</v>
      </c>
      <c r="C43" s="144"/>
      <c r="D43" s="168" t="str">
        <f>IF(入力用!D43="","",入力用!D43)</f>
        <v/>
      </c>
      <c r="E43" s="169"/>
      <c r="F43" s="169"/>
      <c r="G43" s="169"/>
      <c r="H43" s="169"/>
      <c r="I43" s="169"/>
      <c r="J43" s="169"/>
      <c r="K43" s="169"/>
      <c r="L43" s="169"/>
      <c r="M43" s="170"/>
    </row>
    <row r="44" spans="1:13" x14ac:dyDescent="0.15">
      <c r="A44" s="143"/>
      <c r="B44" s="143" t="s">
        <v>47</v>
      </c>
      <c r="C44" s="144"/>
      <c r="D44" s="119" t="str">
        <f>IF(入力用!D44="","",入力用!D44)</f>
        <v/>
      </c>
      <c r="E44" s="120"/>
      <c r="F44" s="120"/>
      <c r="G44" s="120"/>
      <c r="H44" s="120"/>
      <c r="I44" s="120"/>
      <c r="J44" s="120"/>
      <c r="K44" s="120"/>
      <c r="L44" s="119" t="str">
        <f>IF(入力用!L44="","",入力用!L44)</f>
        <v/>
      </c>
      <c r="M44" s="167"/>
    </row>
    <row r="45" spans="1:13" x14ac:dyDescent="0.15">
      <c r="A45" s="143"/>
      <c r="B45" s="143" t="s">
        <v>41</v>
      </c>
      <c r="C45" s="144"/>
      <c r="D45" s="30" t="s">
        <v>42</v>
      </c>
      <c r="E45" s="171" t="str">
        <f>IF(入力用!E45="","",入力用!E45)</f>
        <v/>
      </c>
      <c r="F45" s="171"/>
      <c r="G45" s="172"/>
      <c r="H45" s="172"/>
      <c r="I45" s="172"/>
      <c r="J45" s="172"/>
      <c r="K45" s="172"/>
      <c r="L45" s="172"/>
      <c r="M45" s="173"/>
    </row>
    <row r="46" spans="1:13" x14ac:dyDescent="0.15">
      <c r="A46" s="143"/>
      <c r="B46" s="143"/>
      <c r="C46" s="144"/>
      <c r="D46" s="154" t="str">
        <f>IF(入力用!D46="","",入力用!D46)</f>
        <v/>
      </c>
      <c r="E46" s="155"/>
      <c r="F46" s="155"/>
      <c r="G46" s="155"/>
      <c r="H46" s="155"/>
      <c r="I46" s="155"/>
      <c r="J46" s="155"/>
      <c r="K46" s="155"/>
      <c r="L46" s="139"/>
      <c r="M46" s="174"/>
    </row>
    <row r="47" spans="1:13" x14ac:dyDescent="0.15">
      <c r="A47" s="143"/>
      <c r="B47" s="142" t="s">
        <v>48</v>
      </c>
      <c r="C47" s="143"/>
      <c r="D47" s="157" t="str">
        <f>IF(入力用!D47="","",入力用!D47)</f>
        <v/>
      </c>
      <c r="E47" s="158"/>
      <c r="F47" s="158"/>
      <c r="G47" s="158"/>
      <c r="H47" s="159"/>
      <c r="I47" s="26" t="s">
        <v>49</v>
      </c>
      <c r="J47" s="160" t="str">
        <f>IF(入力用!J47="","",入力用!J47)</f>
        <v/>
      </c>
      <c r="K47" s="123"/>
      <c r="L47" s="123"/>
      <c r="M47" s="124"/>
    </row>
    <row r="48" spans="1:13" x14ac:dyDescent="0.15">
      <c r="A48" s="143"/>
      <c r="B48" s="143"/>
      <c r="C48" s="143"/>
      <c r="D48" s="161" t="str">
        <f>IF(入力用!D48="","",入力用!D48)</f>
        <v/>
      </c>
      <c r="E48" s="162"/>
      <c r="F48" s="162"/>
      <c r="G48" s="162"/>
      <c r="H48" s="163"/>
      <c r="I48" s="26" t="s">
        <v>50</v>
      </c>
      <c r="J48" s="160" t="str">
        <f>IF(入力用!J48="","",入力用!J48)</f>
        <v/>
      </c>
      <c r="K48" s="123"/>
      <c r="L48" s="123"/>
      <c r="M48" s="124"/>
    </row>
    <row r="49" spans="1:13" x14ac:dyDescent="0.15">
      <c r="A49" s="143"/>
      <c r="B49" s="143"/>
      <c r="C49" s="143"/>
      <c r="D49" s="164"/>
      <c r="E49" s="165"/>
      <c r="F49" s="165"/>
      <c r="G49" s="165"/>
      <c r="H49" s="166"/>
      <c r="I49" s="26" t="s">
        <v>51</v>
      </c>
      <c r="J49" s="119" t="str">
        <f>IF(入力用!J49="","",入力用!J49)</f>
        <v/>
      </c>
      <c r="K49" s="120"/>
      <c r="L49" s="120"/>
      <c r="M49" s="167"/>
    </row>
    <row r="50" spans="1:13" x14ac:dyDescent="0.15">
      <c r="A50" s="2"/>
      <c r="B50" s="2"/>
      <c r="C50" s="2"/>
      <c r="D50" s="2"/>
      <c r="E50" s="2"/>
      <c r="F50" s="2"/>
      <c r="G50" s="2"/>
      <c r="H50" s="2"/>
      <c r="I50" s="2"/>
      <c r="J50" s="2"/>
      <c r="K50" s="2"/>
      <c r="L50" s="2"/>
      <c r="M50" s="2"/>
    </row>
    <row r="51" spans="1:13" ht="20.100000000000001" customHeight="1" x14ac:dyDescent="0.15">
      <c r="A51" s="2"/>
      <c r="B51" s="2"/>
      <c r="C51" s="2" t="s">
        <v>52</v>
      </c>
      <c r="D51" s="135" t="s">
        <v>53</v>
      </c>
      <c r="E51" s="135"/>
      <c r="F51" s="139" t="str">
        <f>IF(入力用!F51="","",入力用!F51)</f>
        <v/>
      </c>
      <c r="G51" s="139"/>
      <c r="H51" s="139"/>
      <c r="I51" s="139"/>
      <c r="J51" s="139"/>
      <c r="K51" s="139"/>
      <c r="L51" s="33"/>
      <c r="M51" s="33"/>
    </row>
    <row r="52" spans="1:13" ht="20.100000000000001" customHeight="1" x14ac:dyDescent="0.15">
      <c r="A52" s="2"/>
      <c r="B52" s="2"/>
      <c r="C52" s="2"/>
      <c r="D52" s="135" t="s">
        <v>54</v>
      </c>
      <c r="E52" s="135"/>
      <c r="F52" s="135" t="str">
        <f>IF(入力用!F52="","",入力用!F52)</f>
        <v/>
      </c>
      <c r="G52" s="135"/>
      <c r="H52" s="135"/>
      <c r="I52" s="135"/>
      <c r="J52" s="135"/>
      <c r="K52" s="135" t="str">
        <f>IF(入力用!K52="","",入力用!K52)</f>
        <v/>
      </c>
      <c r="L52" s="135"/>
      <c r="M52" s="2" t="s">
        <v>40</v>
      </c>
    </row>
    <row r="53" spans="1:13" x14ac:dyDescent="0.15">
      <c r="A53" s="2"/>
      <c r="B53" s="2"/>
      <c r="C53" s="2"/>
      <c r="D53" s="135" t="s">
        <v>55</v>
      </c>
      <c r="E53" s="135"/>
      <c r="F53" s="34" t="s">
        <v>42</v>
      </c>
      <c r="G53" s="138" t="str">
        <f>IF(入力用!G53="","",入力用!G53)</f>
        <v/>
      </c>
      <c r="H53" s="138"/>
      <c r="I53" s="139" t="str">
        <f>IF(入力用!I53="","",入力用!I53)</f>
        <v/>
      </c>
      <c r="J53" s="139"/>
      <c r="K53" s="139"/>
      <c r="L53" s="139"/>
      <c r="M53" s="139"/>
    </row>
    <row r="54" spans="1:13" ht="12.95" customHeight="1" x14ac:dyDescent="0.15">
      <c r="A54" s="2"/>
      <c r="B54" s="2"/>
      <c r="C54" s="2"/>
      <c r="D54" s="137"/>
      <c r="E54" s="137"/>
      <c r="F54" s="187" t="str">
        <f>IF(入力用!F54="","",入力用!F54)</f>
        <v/>
      </c>
      <c r="G54" s="187"/>
      <c r="H54" s="187"/>
      <c r="I54" s="187"/>
      <c r="J54" s="187"/>
      <c r="K54" s="135" t="str">
        <f>IF(入力用!K54="","",入力用!K54)</f>
        <v/>
      </c>
      <c r="L54" s="135"/>
      <c r="M54" s="137"/>
    </row>
    <row r="55" spans="1:13" ht="12.95" customHeight="1" x14ac:dyDescent="0.15">
      <c r="A55" s="2"/>
      <c r="B55" s="2"/>
      <c r="C55" s="2"/>
      <c r="D55" s="135" t="s">
        <v>56</v>
      </c>
      <c r="E55" s="135"/>
      <c r="F55" s="187">
        <f>入力用!F55</f>
        <v>0</v>
      </c>
      <c r="G55" s="187"/>
      <c r="H55" s="187"/>
      <c r="I55" s="187"/>
      <c r="J55" s="187"/>
      <c r="K55" s="135"/>
      <c r="L55" s="135"/>
      <c r="M55" s="137"/>
    </row>
    <row r="56" spans="1:13" ht="15" customHeight="1" x14ac:dyDescent="0.15">
      <c r="A56" s="2"/>
      <c r="B56" s="2"/>
      <c r="C56" s="2"/>
      <c r="D56" s="135" t="s">
        <v>57</v>
      </c>
      <c r="E56" s="135"/>
      <c r="F56" s="2" t="s">
        <v>58</v>
      </c>
      <c r="G56" s="135" t="str">
        <f>IF(入力用!G56="","",入力用!G56)</f>
        <v/>
      </c>
      <c r="H56" s="135"/>
      <c r="I56" s="135"/>
      <c r="J56" s="35" t="s">
        <v>59</v>
      </c>
      <c r="K56" s="136" t="str">
        <f>IF(入力用!K56="","",入力用!K56)</f>
        <v/>
      </c>
      <c r="L56" s="136"/>
      <c r="M56" s="136"/>
    </row>
    <row r="57" spans="1:13" x14ac:dyDescent="0.15">
      <c r="A57" s="2"/>
      <c r="B57" s="2"/>
      <c r="C57" s="140" t="s">
        <v>60</v>
      </c>
      <c r="D57" s="140"/>
      <c r="E57" s="140"/>
      <c r="F57" s="140"/>
      <c r="G57" s="140"/>
      <c r="H57" s="140"/>
      <c r="I57" s="140"/>
      <c r="J57" s="2"/>
      <c r="K57" s="36"/>
      <c r="L57" s="36"/>
      <c r="M57" s="36"/>
    </row>
    <row r="58" spans="1:13" ht="8.1" customHeight="1" x14ac:dyDescent="0.15">
      <c r="A58" s="2"/>
      <c r="B58" s="2"/>
      <c r="C58" s="37"/>
      <c r="D58" s="37"/>
      <c r="E58" s="37"/>
      <c r="F58" s="37"/>
      <c r="G58" s="37"/>
      <c r="H58" s="37"/>
      <c r="I58" s="37"/>
      <c r="J58" s="2"/>
      <c r="K58" s="36"/>
      <c r="L58" s="36"/>
      <c r="M58" s="36"/>
    </row>
    <row r="59" spans="1:13" ht="12.95" customHeight="1" x14ac:dyDescent="0.15">
      <c r="A59" s="126" t="s">
        <v>61</v>
      </c>
      <c r="B59" s="126"/>
      <c r="C59" s="126"/>
      <c r="D59" s="126"/>
      <c r="E59" s="126"/>
      <c r="F59" s="126"/>
      <c r="G59" s="126"/>
      <c r="H59" s="126"/>
      <c r="I59" s="126"/>
      <c r="J59" s="126"/>
      <c r="K59" s="126"/>
      <c r="L59" s="126"/>
      <c r="M59" s="126"/>
    </row>
  </sheetData>
  <mergeCells count="116">
    <mergeCell ref="F51:K51"/>
    <mergeCell ref="F11:H11"/>
    <mergeCell ref="B10:J10"/>
    <mergeCell ref="C11:D11"/>
    <mergeCell ref="B20:J20"/>
    <mergeCell ref="C21:D21"/>
    <mergeCell ref="F21:J21"/>
    <mergeCell ref="A24:M24"/>
    <mergeCell ref="A25:B25"/>
    <mergeCell ref="C25:E25"/>
    <mergeCell ref="F25:I25"/>
    <mergeCell ref="J25:M25"/>
    <mergeCell ref="A26:B27"/>
    <mergeCell ref="C26:E27"/>
    <mergeCell ref="F26:I26"/>
    <mergeCell ref="F27:I27"/>
    <mergeCell ref="J27:M27"/>
    <mergeCell ref="A28:B29"/>
    <mergeCell ref="A12:A13"/>
    <mergeCell ref="C12:D12"/>
    <mergeCell ref="E12:L12"/>
    <mergeCell ref="B13:M13"/>
    <mergeCell ref="C28:E29"/>
    <mergeCell ref="F28:I28"/>
    <mergeCell ref="L1:M1"/>
    <mergeCell ref="A3:M3"/>
    <mergeCell ref="A7:M7"/>
    <mergeCell ref="C8:F8"/>
    <mergeCell ref="G8:I8"/>
    <mergeCell ref="J8:M8"/>
    <mergeCell ref="K10:M10"/>
    <mergeCell ref="K11:M11"/>
    <mergeCell ref="A22:A23"/>
    <mergeCell ref="C22:D22"/>
    <mergeCell ref="E22:L22"/>
    <mergeCell ref="B23:M23"/>
    <mergeCell ref="B15:J15"/>
    <mergeCell ref="C16:D16"/>
    <mergeCell ref="F16:J16"/>
    <mergeCell ref="A17:A18"/>
    <mergeCell ref="C17:D17"/>
    <mergeCell ref="E17:L17"/>
    <mergeCell ref="B18:M18"/>
    <mergeCell ref="K15:M15"/>
    <mergeCell ref="K16:M16"/>
    <mergeCell ref="K20:M20"/>
    <mergeCell ref="K21:M21"/>
    <mergeCell ref="F29:I29"/>
    <mergeCell ref="J29:M29"/>
    <mergeCell ref="A30:B31"/>
    <mergeCell ref="C30:E31"/>
    <mergeCell ref="F30:I30"/>
    <mergeCell ref="F31:I31"/>
    <mergeCell ref="J31:M31"/>
    <mergeCell ref="A32:B33"/>
    <mergeCell ref="C32:E33"/>
    <mergeCell ref="F32:I32"/>
    <mergeCell ref="F33:I33"/>
    <mergeCell ref="J33:M33"/>
    <mergeCell ref="A34:B35"/>
    <mergeCell ref="C34:E35"/>
    <mergeCell ref="F34:I34"/>
    <mergeCell ref="F35:I35"/>
    <mergeCell ref="J35:M35"/>
    <mergeCell ref="A40:B41"/>
    <mergeCell ref="C40:E41"/>
    <mergeCell ref="F40:I40"/>
    <mergeCell ref="F41:I41"/>
    <mergeCell ref="J41:M41"/>
    <mergeCell ref="A42:M42"/>
    <mergeCell ref="A36:B37"/>
    <mergeCell ref="C36:E37"/>
    <mergeCell ref="F36:I36"/>
    <mergeCell ref="F37:I37"/>
    <mergeCell ref="J37:M37"/>
    <mergeCell ref="A38:B39"/>
    <mergeCell ref="C38:E39"/>
    <mergeCell ref="F38:I38"/>
    <mergeCell ref="F39:I39"/>
    <mergeCell ref="J39:M39"/>
    <mergeCell ref="J48:M48"/>
    <mergeCell ref="J49:M49"/>
    <mergeCell ref="A43:A49"/>
    <mergeCell ref="B43:C43"/>
    <mergeCell ref="D43:M43"/>
    <mergeCell ref="B44:C44"/>
    <mergeCell ref="D44:K44"/>
    <mergeCell ref="L44:M44"/>
    <mergeCell ref="B45:C46"/>
    <mergeCell ref="E45:F45"/>
    <mergeCell ref="G45:M45"/>
    <mergeCell ref="D46:M46"/>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s>
  <phoneticPr fontId="1"/>
  <dataValidations count="37">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103</vt:i4>
      </vt:variant>
    </vt:vector>
  </HeadingPairs>
  <TitlesOfParts>
    <vt:vector size="106" baseType="lpstr">
      <vt:lpstr>入力用</vt:lpstr>
      <vt:lpstr>印刷用</vt:lpstr>
      <vt:lpstr>印刷用(複数企業)</vt:lpstr>
      <vt:lpstr>印刷用!Print_Area</vt:lpstr>
      <vt:lpstr>'印刷用(複数企業)'!Print_Area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団体の種別1</vt:lpstr>
      <vt:lpstr>団体の種別2</vt:lpstr>
      <vt:lpstr>団体の種別3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2024-03-28T06:11:17Z</cp:lastPrinted>
  <dcterms:created xsi:type="dcterms:W3CDTF">2020-03-25T01:36:46Z</dcterms:created>
  <dcterms:modified xsi:type="dcterms:W3CDTF">2024-03-28T06:11:46Z</dcterms:modified>
</cp:coreProperties>
</file>