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a.asakura\Desktop\会館Web\kaigishitsu\img\"/>
    </mc:Choice>
  </mc:AlternateContent>
  <xr:revisionPtr revIDLastSave="0" documentId="13_ncr:1_{5B8F3034-C3BA-43F0-98B4-E892720D9402}" xr6:coauthVersionLast="47" xr6:coauthVersionMax="47" xr10:uidLastSave="{00000000-0000-0000-0000-000000000000}"/>
  <bookViews>
    <workbookView xWindow="-120" yWindow="-120" windowWidth="29040" windowHeight="15720" xr2:uid="{B9624655-7762-4464-A7C6-92B426DC99E4}"/>
  </bookViews>
  <sheets>
    <sheet name="入力用" sheetId="4" r:id="rId1"/>
    <sheet name="出力用（印刷してFAX送信してください）" sheetId="9" r:id="rId2"/>
    <sheet name="備品" sheetId="6" state="hidden" r:id="rId3"/>
    <sheet name="設定" sheetId="8" state="hidden" r:id="rId4"/>
  </sheets>
  <definedNames>
    <definedName name="_xlnm.Print_Area" localSheetId="1">'出力用（印刷してFAX送信してください）'!$A$1:$AN$58</definedName>
    <definedName name="階数">設定!$D$1:$G$1</definedName>
    <definedName name="地下2階">設定!$F$2:$F$3</definedName>
    <definedName name="地下3階">設定!$G$2:$G$10</definedName>
    <definedName name="地上５階">設定!$E$2:$E$7</definedName>
    <definedName name="地上６階">設定!$D$2:$D$17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AM44" i="9"/>
  <c r="AM43" i="9"/>
  <c r="AM42" i="9"/>
  <c r="AM41" i="9"/>
  <c r="AM40" i="9"/>
  <c r="AM39" i="9"/>
  <c r="AM38" i="9"/>
  <c r="AM36" i="9"/>
  <c r="AM33" i="9"/>
  <c r="AD32" i="9"/>
  <c r="AD31" i="9"/>
  <c r="AM30" i="9"/>
  <c r="AM29" i="9"/>
  <c r="AM28" i="9"/>
  <c r="B49" i="9"/>
  <c r="R41" i="9"/>
  <c r="B41" i="9"/>
  <c r="U37" i="9"/>
  <c r="A28" i="9"/>
  <c r="Z23" i="9"/>
  <c r="Q23" i="9"/>
  <c r="A23" i="9"/>
  <c r="H16" i="9"/>
  <c r="AE14" i="9"/>
  <c r="O14" i="9"/>
  <c r="AC12" i="9"/>
  <c r="K12" i="9"/>
  <c r="AC10" i="9"/>
  <c r="K10" i="9"/>
  <c r="K8" i="9"/>
  <c r="K7" i="9"/>
  <c r="K6" i="9"/>
  <c r="E39" i="4"/>
  <c r="E38" i="4"/>
  <c r="E37" i="4"/>
  <c r="E36" i="4"/>
  <c r="E35" i="4"/>
  <c r="E34" i="4"/>
  <c r="E33" i="4"/>
  <c r="E31" i="4"/>
  <c r="E28" i="4"/>
  <c r="E25" i="4"/>
  <c r="E24" i="4"/>
  <c r="AE5" i="9" l="1"/>
  <c r="Q30" i="9"/>
  <c r="Q29" i="9"/>
  <c r="Q28" i="9"/>
  <c r="Z37" i="9"/>
  <c r="AH37" i="9"/>
  <c r="Z34" i="9"/>
  <c r="D24" i="4"/>
  <c r="M28" i="9" l="1"/>
  <c r="D36" i="4"/>
  <c r="D38" i="4"/>
  <c r="D23" i="4"/>
  <c r="E23" i="4" s="1"/>
  <c r="D39" i="4"/>
  <c r="D25" i="4"/>
  <c r="D28" i="4"/>
  <c r="D31" i="4"/>
  <c r="D33" i="4"/>
  <c r="D34" i="4"/>
  <c r="D35" i="4"/>
  <c r="D37" i="4"/>
</calcChain>
</file>

<file path=xl/sharedStrings.xml><?xml version="1.0" encoding="utf-8"?>
<sst xmlns="http://schemas.openxmlformats.org/spreadsheetml/2006/main" count="204" uniqueCount="201">
  <si>
    <t>6D-1会議室</t>
    <rPh sb="4" eb="7">
      <t>カイギシツ</t>
    </rPh>
    <phoneticPr fontId="2"/>
  </si>
  <si>
    <t>9:00～12:00</t>
    <phoneticPr fontId="2"/>
  </si>
  <si>
    <t>13:00～17:00</t>
    <phoneticPr fontId="2"/>
  </si>
  <si>
    <t>9:00～17:00</t>
    <phoneticPr fontId="2"/>
  </si>
  <si>
    <t>9:00～21:00</t>
    <phoneticPr fontId="2"/>
  </si>
  <si>
    <t>11:00～17:00</t>
    <phoneticPr fontId="2"/>
  </si>
  <si>
    <t>11:00～19:00</t>
    <phoneticPr fontId="2"/>
  </si>
  <si>
    <t>11:00～21:00</t>
    <phoneticPr fontId="2"/>
  </si>
  <si>
    <t>13:00～19:00</t>
    <phoneticPr fontId="2"/>
  </si>
  <si>
    <t>13:00～21:00</t>
    <phoneticPr fontId="2"/>
  </si>
  <si>
    <t>6D-2会議室</t>
    <rPh sb="4" eb="7">
      <t>カイギシツ</t>
    </rPh>
    <phoneticPr fontId="2"/>
  </si>
  <si>
    <t>6D-3会議室</t>
    <rPh sb="4" eb="7">
      <t>カイギシツ</t>
    </rPh>
    <phoneticPr fontId="2"/>
  </si>
  <si>
    <t>6D-4会議室</t>
    <rPh sb="4" eb="7">
      <t>カイギシツ</t>
    </rPh>
    <phoneticPr fontId="2"/>
  </si>
  <si>
    <t>6S-1会議室</t>
    <rPh sb="4" eb="7">
      <t>カイギシツ</t>
    </rPh>
    <phoneticPr fontId="2"/>
  </si>
  <si>
    <t>6S-2会議室</t>
    <rPh sb="4" eb="7">
      <t>カイギシツ</t>
    </rPh>
    <phoneticPr fontId="2"/>
  </si>
  <si>
    <t>6-60会議室</t>
    <rPh sb="4" eb="7">
      <t>カイギシツ</t>
    </rPh>
    <phoneticPr fontId="2"/>
  </si>
  <si>
    <t>6-61会議室</t>
    <rPh sb="4" eb="7">
      <t>カイギシツ</t>
    </rPh>
    <phoneticPr fontId="2"/>
  </si>
  <si>
    <t>6-62会議室</t>
    <rPh sb="4" eb="7">
      <t>カイギシツ</t>
    </rPh>
    <phoneticPr fontId="2"/>
  </si>
  <si>
    <t>6-63会議室</t>
    <rPh sb="4" eb="7">
      <t>カイギシツ</t>
    </rPh>
    <phoneticPr fontId="2"/>
  </si>
  <si>
    <t>6-64会議室</t>
    <rPh sb="4" eb="7">
      <t>カイギシツ</t>
    </rPh>
    <phoneticPr fontId="2"/>
  </si>
  <si>
    <t>6-65会議室</t>
    <rPh sb="4" eb="7">
      <t>カイギシツ</t>
    </rPh>
    <phoneticPr fontId="2"/>
  </si>
  <si>
    <t>6-66会議室</t>
    <rPh sb="4" eb="7">
      <t>カイギシツ</t>
    </rPh>
    <phoneticPr fontId="2"/>
  </si>
  <si>
    <t>6-67会議室</t>
    <rPh sb="4" eb="7">
      <t>カイギシツ</t>
    </rPh>
    <phoneticPr fontId="2"/>
  </si>
  <si>
    <t>6-68会議室</t>
    <rPh sb="4" eb="7">
      <t>カイギシツ</t>
    </rPh>
    <phoneticPr fontId="2"/>
  </si>
  <si>
    <t>6-69会議室</t>
    <rPh sb="4" eb="7">
      <t>カイギシツ</t>
    </rPh>
    <phoneticPr fontId="2"/>
  </si>
  <si>
    <t>5S-1会議室</t>
    <rPh sb="4" eb="7">
      <t>カイギシツ</t>
    </rPh>
    <phoneticPr fontId="2"/>
  </si>
  <si>
    <t>5S-2会議室</t>
    <rPh sb="4" eb="7">
      <t>カイギシツ</t>
    </rPh>
    <phoneticPr fontId="2"/>
  </si>
  <si>
    <t>5S-3会議室</t>
    <rPh sb="4" eb="7">
      <t>カイギシツ</t>
    </rPh>
    <phoneticPr fontId="2"/>
  </si>
  <si>
    <t>5S-4会議室</t>
    <rPh sb="4" eb="7">
      <t>カイギシツ</t>
    </rPh>
    <phoneticPr fontId="2"/>
  </si>
  <si>
    <t>B2-2会議室</t>
    <rPh sb="4" eb="7">
      <t>カイギシツ</t>
    </rPh>
    <phoneticPr fontId="2"/>
  </si>
  <si>
    <t>B2ホール</t>
    <phoneticPr fontId="2"/>
  </si>
  <si>
    <t>B3-1会議室</t>
    <rPh sb="4" eb="7">
      <t>カイギシツ</t>
    </rPh>
    <phoneticPr fontId="2"/>
  </si>
  <si>
    <t>B3-2会議室</t>
    <rPh sb="4" eb="7">
      <t>カイギシツ</t>
    </rPh>
    <phoneticPr fontId="2"/>
  </si>
  <si>
    <t>B3-3会議室</t>
    <rPh sb="4" eb="7">
      <t>カイギシツ</t>
    </rPh>
    <phoneticPr fontId="2"/>
  </si>
  <si>
    <t>B3-6会議室</t>
    <rPh sb="4" eb="7">
      <t>カイギシツ</t>
    </rPh>
    <phoneticPr fontId="2"/>
  </si>
  <si>
    <t>B3-7会議室</t>
    <rPh sb="4" eb="7">
      <t>カイギシツ</t>
    </rPh>
    <phoneticPr fontId="2"/>
  </si>
  <si>
    <t>B3-8会議室</t>
    <rPh sb="4" eb="7">
      <t>カイギシツ</t>
    </rPh>
    <phoneticPr fontId="2"/>
  </si>
  <si>
    <t>B3-9会議室</t>
    <rPh sb="4" eb="7">
      <t>カイギシツ</t>
    </rPh>
    <phoneticPr fontId="2"/>
  </si>
  <si>
    <t>研修－１</t>
    <rPh sb="0" eb="2">
      <t>ケンシュウ</t>
    </rPh>
    <phoneticPr fontId="2"/>
  </si>
  <si>
    <t>研修－２</t>
    <rPh sb="0" eb="2">
      <t>ケンシュウ</t>
    </rPh>
    <phoneticPr fontId="2"/>
  </si>
  <si>
    <t>9:00～19:00</t>
    <phoneticPr fontId="2"/>
  </si>
  <si>
    <t>6D1・2　2間通し</t>
  </si>
  <si>
    <t>6D-1～3　3間通し</t>
  </si>
  <si>
    <t>金額</t>
    <rPh sb="0" eb="2">
      <t>キンガク</t>
    </rPh>
    <phoneticPr fontId="2"/>
  </si>
  <si>
    <t>スタンドマイク</t>
  </si>
  <si>
    <t>ワイヤレスマイク</t>
  </si>
  <si>
    <t>ピンマイク</t>
  </si>
  <si>
    <t>O．H．P</t>
  </si>
  <si>
    <t>液晶プロジェクター</t>
  </si>
  <si>
    <t>スクリーン</t>
  </si>
  <si>
    <t>テープレコーダー</t>
  </si>
  <si>
    <t>スライド台</t>
  </si>
  <si>
    <t>ビデオ</t>
  </si>
  <si>
    <t>追加ホワイトボード</t>
  </si>
  <si>
    <t>追加机</t>
  </si>
  <si>
    <t>追加椅子</t>
  </si>
  <si>
    <t>演台</t>
  </si>
  <si>
    <t>花台《ホール用》</t>
  </si>
  <si>
    <t>備品</t>
    <rPh sb="0" eb="2">
      <t>ビヒン</t>
    </rPh>
    <phoneticPr fontId="2"/>
  </si>
  <si>
    <t>卓上マイク</t>
    <phoneticPr fontId="2"/>
  </si>
  <si>
    <t>数量</t>
    <rPh sb="0" eb="2">
      <t>スウリョウ</t>
    </rPh>
    <phoneticPr fontId="2"/>
  </si>
  <si>
    <t>区分数</t>
    <rPh sb="0" eb="2">
      <t>クブン</t>
    </rPh>
    <rPh sb="2" eb="3">
      <t>スウ</t>
    </rPh>
    <phoneticPr fontId="2"/>
  </si>
  <si>
    <t>項目</t>
    <rPh sb="0" eb="2">
      <t>コウモク</t>
    </rPh>
    <phoneticPr fontId="2"/>
  </si>
  <si>
    <t>値</t>
    <rPh sb="0" eb="1">
      <t>アタイ</t>
    </rPh>
    <phoneticPr fontId="2"/>
  </si>
  <si>
    <t>消費税</t>
    <rPh sb="0" eb="3">
      <t>ショウヒゼイ</t>
    </rPh>
    <phoneticPr fontId="2"/>
  </si>
  <si>
    <t>地下2階</t>
    <rPh sb="0" eb="2">
      <t>チカ</t>
    </rPh>
    <rPh sb="3" eb="4">
      <t>カイ</t>
    </rPh>
    <phoneticPr fontId="2"/>
  </si>
  <si>
    <t>地下3階</t>
    <rPh sb="0" eb="2">
      <t>チカ</t>
    </rPh>
    <rPh sb="3" eb="4">
      <t>カイ</t>
    </rPh>
    <phoneticPr fontId="2"/>
  </si>
  <si>
    <t>階数</t>
    <rPh sb="0" eb="2">
      <t>カイスウ</t>
    </rPh>
    <phoneticPr fontId="2"/>
  </si>
  <si>
    <t>地上6階</t>
    <rPh sb="0" eb="2">
      <t>チジョウ</t>
    </rPh>
    <rPh sb="3" eb="4">
      <t>カイ</t>
    </rPh>
    <phoneticPr fontId="2"/>
  </si>
  <si>
    <t>地上5階</t>
    <rPh sb="0" eb="2">
      <t>チジョウ</t>
    </rPh>
    <rPh sb="3" eb="4">
      <t>カイ</t>
    </rPh>
    <phoneticPr fontId="2"/>
  </si>
  <si>
    <t>会議室</t>
    <phoneticPr fontId="2"/>
  </si>
  <si>
    <t>備考</t>
    <rPh sb="0" eb="2">
      <t>ビコウ</t>
    </rPh>
    <phoneticPr fontId="2"/>
  </si>
  <si>
    <t>パーティション</t>
    <phoneticPr fontId="2"/>
  </si>
  <si>
    <t>金屏風</t>
    <rPh sb="0" eb="3">
      <t>キンビョウブ</t>
    </rPh>
    <phoneticPr fontId="2"/>
  </si>
  <si>
    <t>倶楽部１</t>
    <rPh sb="0" eb="3">
      <t>クラブ</t>
    </rPh>
    <phoneticPr fontId="2"/>
  </si>
  <si>
    <t>倶楽部２</t>
    <rPh sb="0" eb="3">
      <t>クラブ</t>
    </rPh>
    <phoneticPr fontId="2"/>
  </si>
  <si>
    <t>ピアノ《ホール用》</t>
    <phoneticPr fontId="2"/>
  </si>
  <si>
    <t>〒</t>
  </si>
  <si>
    <t>〒</t>
    <phoneticPr fontId="2"/>
  </si>
  <si>
    <t>貴団体（社）名</t>
    <rPh sb="0" eb="1">
      <t>キ</t>
    </rPh>
    <rPh sb="1" eb="3">
      <t>ダンタイ</t>
    </rPh>
    <rPh sb="4" eb="5">
      <t>シャ</t>
    </rPh>
    <rPh sb="6" eb="7">
      <t>メイ</t>
    </rPh>
    <phoneticPr fontId="2"/>
  </si>
  <si>
    <t>部署</t>
    <rPh sb="0" eb="2">
      <t>ブショ</t>
    </rPh>
    <phoneticPr fontId="2"/>
  </si>
  <si>
    <t>担当者名</t>
    <phoneticPr fontId="2"/>
  </si>
  <si>
    <t>TEL</t>
    <phoneticPr fontId="2"/>
  </si>
  <si>
    <t>FAX</t>
    <phoneticPr fontId="2"/>
  </si>
  <si>
    <t>使用予定日</t>
    <rPh sb="0" eb="2">
      <t>シヨウ</t>
    </rPh>
    <rPh sb="2" eb="4">
      <t>ヨテイ</t>
    </rPh>
    <phoneticPr fontId="2"/>
  </si>
  <si>
    <t>(倶楽部)2時間</t>
    <rPh sb="1" eb="4">
      <t>クラブ</t>
    </rPh>
    <rPh sb="6" eb="8">
      <t>ジカン</t>
    </rPh>
    <phoneticPr fontId="2"/>
  </si>
  <si>
    <t>備品</t>
  </si>
  <si>
    <t>卓上マイク(有線)</t>
    <rPh sb="0" eb="2">
      <t>タクジョウ</t>
    </rPh>
    <rPh sb="6" eb="8">
      <t>ユウセン</t>
    </rPh>
    <phoneticPr fontId="2"/>
  </si>
  <si>
    <t>スタンドマイク(有線)</t>
    <phoneticPr fontId="2"/>
  </si>
  <si>
    <t>ワイヤレスマイク(無線)</t>
    <phoneticPr fontId="2"/>
  </si>
  <si>
    <t>ピンマイク(無線)</t>
  </si>
  <si>
    <t>音声ケーブル</t>
    <phoneticPr fontId="2"/>
  </si>
  <si>
    <t>液晶ﾌﾟﾛｼﾞｪｸﾀｰ(台付)</t>
    <phoneticPr fontId="2"/>
  </si>
  <si>
    <t>スクリーン</t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</si>
  <si>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</si>
  <si>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</si>
  <si>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</si>
  <si>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区分</t>
    <rPh sb="0" eb="2">
      <t>クブン</t>
    </rPh>
    <phoneticPr fontId="2"/>
  </si>
  <si>
    <t>無線マイクオプション</t>
    <rPh sb="0" eb="2">
      <t>ムセン</t>
    </rPh>
    <phoneticPr fontId="2"/>
  </si>
  <si>
    <t>卓上ホルダー</t>
    <rPh sb="0" eb="2">
      <t>タクジョウ</t>
    </rPh>
    <phoneticPr fontId="2"/>
  </si>
  <si>
    <t>スタンドホルダ</t>
    <phoneticPr fontId="2"/>
  </si>
  <si>
    <t>住所</t>
    <rPh sb="0" eb="2">
      <t>ジュウショ</t>
    </rPh>
    <phoneticPr fontId="2"/>
  </si>
  <si>
    <t>区分</t>
    <phoneticPr fontId="2"/>
  </si>
  <si>
    <t>（入力例：2024/6/1）</t>
    <phoneticPr fontId="2"/>
  </si>
  <si>
    <t>プロジェクター台のみ</t>
    <phoneticPr fontId="2"/>
  </si>
  <si>
    <t>追加机</t>
    <phoneticPr fontId="2"/>
  </si>
  <si>
    <t>追加椅子</t>
    <phoneticPr fontId="2"/>
  </si>
  <si>
    <t>追加ホワイトボード</t>
    <phoneticPr fontId="2"/>
  </si>
  <si>
    <t>立演台</t>
    <phoneticPr fontId="2"/>
  </si>
  <si>
    <t>座演台</t>
    <phoneticPr fontId="2"/>
  </si>
  <si>
    <t>使用時間</t>
    <phoneticPr fontId="2"/>
  </si>
  <si>
    <t>レイアウト</t>
  </si>
  <si>
    <t>レイアウト</t>
    <phoneticPr fontId="2"/>
  </si>
  <si>
    <t>ロ型</t>
    <rPh sb="1" eb="2">
      <t>カタ</t>
    </rPh>
    <phoneticPr fontId="2"/>
  </si>
  <si>
    <t>スクール型</t>
    <rPh sb="4" eb="5">
      <t>カタ</t>
    </rPh>
    <phoneticPr fontId="2"/>
  </si>
  <si>
    <t>レイアウト</t>
    <phoneticPr fontId="2"/>
  </si>
  <si>
    <t>6-65・66　2間通し</t>
    <phoneticPr fontId="2"/>
  </si>
  <si>
    <t>6-66・67　2間通し</t>
    <phoneticPr fontId="2"/>
  </si>
  <si>
    <t>6-65・66・67　3間通し</t>
    <phoneticPr fontId="2"/>
  </si>
  <si>
    <t>パーティ（うすい）</t>
    <phoneticPr fontId="2"/>
  </si>
  <si>
    <t>パーティ（若松）</t>
    <rPh sb="5" eb="7">
      <t>ワカマツ</t>
    </rPh>
    <phoneticPr fontId="2"/>
  </si>
  <si>
    <t>その他（レイアウト図　別紙）</t>
    <rPh sb="2" eb="3">
      <t>ホカ</t>
    </rPh>
    <rPh sb="9" eb="10">
      <t>ズ</t>
    </rPh>
    <rPh sb="11" eb="13">
      <t>ベッシ</t>
    </rPh>
    <phoneticPr fontId="2"/>
  </si>
  <si>
    <t>人数</t>
    <rPh sb="0" eb="2">
      <t>ニンズ</t>
    </rPh>
    <phoneticPr fontId="2"/>
  </si>
  <si>
    <t>会議名（30文字以内</t>
    <rPh sb="0" eb="3">
      <t>カイギメイ</t>
    </rPh>
    <rPh sb="6" eb="8">
      <t>モジ</t>
    </rPh>
    <rPh sb="8" eb="10">
      <t>イナイ</t>
    </rPh>
    <phoneticPr fontId="2"/>
  </si>
  <si>
    <t>会議名表示</t>
    <rPh sb="0" eb="3">
      <t>カイギメイ</t>
    </rPh>
    <rPh sb="3" eb="5">
      <t>ヒョウジ</t>
    </rPh>
    <phoneticPr fontId="2"/>
  </si>
  <si>
    <t>貴社（団体）名表示</t>
    <rPh sb="0" eb="2">
      <t>キシャ</t>
    </rPh>
    <rPh sb="3" eb="5">
      <t>ダンタイ</t>
    </rPh>
    <rPh sb="6" eb="7">
      <t>メイ</t>
    </rPh>
    <rPh sb="7" eb="9">
      <t>ヒョウジ</t>
    </rPh>
    <phoneticPr fontId="2"/>
  </si>
  <si>
    <t>表示する</t>
    <rPh sb="0" eb="2">
      <t>ヒョウジ</t>
    </rPh>
    <phoneticPr fontId="2"/>
  </si>
  <si>
    <t>表示しない</t>
    <rPh sb="0" eb="2">
      <t>ヒョウジ</t>
    </rPh>
    <phoneticPr fontId="2"/>
  </si>
  <si>
    <t>卓上ホルダ</t>
    <rPh sb="0" eb="2">
      <t>タクジョウ</t>
    </rPh>
    <phoneticPr fontId="2"/>
  </si>
  <si>
    <t>スタンドホルダ</t>
    <phoneticPr fontId="2"/>
  </si>
  <si>
    <t>申込者</t>
    <rPh sb="0" eb="3">
      <t>モウシコミシャ</t>
    </rPh>
    <phoneticPr fontId="2"/>
  </si>
  <si>
    <t>貴社(団体)名</t>
    <rPh sb="0" eb="2">
      <t>キシャ</t>
    </rPh>
    <rPh sb="3" eb="5">
      <t>ダンタイ</t>
    </rPh>
    <rPh sb="6" eb="7">
      <t>ナ</t>
    </rPh>
    <phoneticPr fontId="2"/>
  </si>
  <si>
    <t>担当者名　　</t>
    <rPh sb="0" eb="3">
      <t>タントウシャ</t>
    </rPh>
    <rPh sb="3" eb="4">
      <t>メイ</t>
    </rPh>
    <rPh sb="4" eb="5">
      <t>メイ</t>
    </rPh>
    <phoneticPr fontId="2"/>
  </si>
  <si>
    <t>ＴＥＬ</t>
  </si>
  <si>
    <t>全角　    　　30字以内</t>
    <rPh sb="0" eb="2">
      <t>ゼンカク</t>
    </rPh>
    <rPh sb="11" eb="12">
      <t>ジ</t>
    </rPh>
    <rPh sb="12" eb="14">
      <t>イナイ</t>
    </rPh>
    <phoneticPr fontId="2"/>
  </si>
  <si>
    <t>※日・祝日は　  　  表示されません</t>
    <rPh sb="1" eb="2">
      <t>ニチ</t>
    </rPh>
    <rPh sb="3" eb="4">
      <t>シュク</t>
    </rPh>
    <rPh sb="4" eb="5">
      <t>ジツ</t>
    </rPh>
    <rPh sb="12" eb="14">
      <t>ヒョウジ</t>
    </rPh>
    <phoneticPr fontId="2"/>
  </si>
  <si>
    <t>使用予定日</t>
    <rPh sb="0" eb="1">
      <t>シ</t>
    </rPh>
    <rPh sb="1" eb="2">
      <t>ヨウ</t>
    </rPh>
    <rPh sb="2" eb="5">
      <t>ヨテイビ</t>
    </rPh>
    <phoneticPr fontId="2"/>
  </si>
  <si>
    <t>会議室名</t>
    <rPh sb="0" eb="4">
      <t>カイギシツメイ</t>
    </rPh>
    <phoneticPr fontId="2"/>
  </si>
  <si>
    <t>予約番号</t>
    <rPh sb="0" eb="4">
      <t>ヨヤクバンゴウ</t>
    </rPh>
    <phoneticPr fontId="2"/>
  </si>
  <si>
    <t>使用時間　</t>
    <rPh sb="0" eb="4">
      <t>シヨウジカン</t>
    </rPh>
    <phoneticPr fontId="2"/>
  </si>
  <si>
    <t>館内ネット環境使用</t>
  </si>
  <si>
    <r>
      <t>備品</t>
    </r>
    <r>
      <rPr>
        <sz val="9"/>
        <color theme="1"/>
        <rFont val="ＭＳ 明朝"/>
        <family val="1"/>
        <charset val="128"/>
      </rPr>
      <t>(1区分)</t>
    </r>
    <rPh sb="0" eb="2">
      <t>ビヒン</t>
    </rPh>
    <rPh sb="4" eb="6">
      <t>クブン</t>
    </rPh>
    <phoneticPr fontId="2"/>
  </si>
  <si>
    <r>
      <t>卓上マイク</t>
    </r>
    <r>
      <rPr>
        <sz val="8"/>
        <color theme="1"/>
        <rFont val="ＭＳ 明朝"/>
        <family val="1"/>
        <charset val="128"/>
      </rPr>
      <t>(有線)</t>
    </r>
    <rPh sb="0" eb="2">
      <t>タクジョウ</t>
    </rPh>
    <rPh sb="6" eb="8">
      <t>ユウセン</t>
    </rPh>
    <phoneticPr fontId="2"/>
  </si>
  <si>
    <r>
      <t>スタンドマイク</t>
    </r>
    <r>
      <rPr>
        <sz val="8"/>
        <color theme="1"/>
        <rFont val="ＭＳ 明朝"/>
        <family val="1"/>
        <charset val="128"/>
      </rPr>
      <t>(有線)</t>
    </r>
  </si>
  <si>
    <r>
      <t>ワイヤレスマイク</t>
    </r>
    <r>
      <rPr>
        <sz val="8"/>
        <color theme="1"/>
        <rFont val="ＭＳ 明朝"/>
        <family val="1"/>
        <charset val="128"/>
      </rPr>
      <t>(無線)</t>
    </r>
    <rPh sb="9" eb="11">
      <t>ムセン</t>
    </rPh>
    <phoneticPr fontId="2"/>
  </si>
  <si>
    <t>※館内のネット環境トラブルの際に、室内に立ち入らせていただくことがございます。</t>
    <rPh sb="1" eb="3">
      <t>カンナイ</t>
    </rPh>
    <rPh sb="7" eb="9">
      <t>カンキョウ</t>
    </rPh>
    <rPh sb="14" eb="15">
      <t>サイ</t>
    </rPh>
    <rPh sb="17" eb="19">
      <t>シツナイ</t>
    </rPh>
    <rPh sb="20" eb="21">
      <t>タ</t>
    </rPh>
    <rPh sb="22" eb="23">
      <t>イ</t>
    </rPh>
    <phoneticPr fontId="2"/>
  </si>
  <si>
    <r>
      <t>ピンマイク</t>
    </r>
    <r>
      <rPr>
        <sz val="8"/>
        <color theme="1"/>
        <rFont val="ＭＳ 明朝"/>
        <family val="1"/>
        <charset val="128"/>
      </rPr>
      <t>(無線)</t>
    </r>
    <rPh sb="6" eb="8">
      <t>ムセン</t>
    </rPh>
    <phoneticPr fontId="2"/>
  </si>
  <si>
    <t>延長コード</t>
    <rPh sb="0" eb="2">
      <t>エンチョウ</t>
    </rPh>
    <phoneticPr fontId="2"/>
  </si>
  <si>
    <t>２口５ｍのもの１室４本まで</t>
    <rPh sb="1" eb="2">
      <t>クチ</t>
    </rPh>
    <rPh sb="8" eb="9">
      <t>シツ</t>
    </rPh>
    <rPh sb="10" eb="11">
      <t>ホン</t>
    </rPh>
    <phoneticPr fontId="2"/>
  </si>
  <si>
    <t>液晶ﾌﾟﾛｼﾞｪｸﾀｰ(台付)</t>
    <rPh sb="0" eb="2">
      <t>エキショウ</t>
    </rPh>
    <rPh sb="12" eb="14">
      <t>ダイツキ</t>
    </rPh>
    <phoneticPr fontId="2"/>
  </si>
  <si>
    <t>プロジェクター台のみ</t>
    <rPh sb="7" eb="8">
      <t>ダイ</t>
    </rPh>
    <phoneticPr fontId="2"/>
  </si>
  <si>
    <t>追加机</t>
    <rPh sb="0" eb="3">
      <t>ツイカツクエ</t>
    </rPh>
    <phoneticPr fontId="2"/>
  </si>
  <si>
    <t>追加椅子</t>
    <rPh sb="0" eb="4">
      <t>ツイカイス</t>
    </rPh>
    <phoneticPr fontId="2"/>
  </si>
  <si>
    <t>追加ホワイトボード</t>
    <rPh sb="0" eb="2">
      <t>ツイカ</t>
    </rPh>
    <phoneticPr fontId="2"/>
  </si>
  <si>
    <t>立演台</t>
    <rPh sb="0" eb="3">
      <t>タチエンダイ</t>
    </rPh>
    <phoneticPr fontId="2"/>
  </si>
  <si>
    <t>座演台</t>
    <rPh sb="0" eb="3">
      <t>ザエンダイ</t>
    </rPh>
    <phoneticPr fontId="2"/>
  </si>
  <si>
    <t>・備品、レイアウトは必ず10日前迄にお申込みください。当日の変更・追加はご用意できない場合もあります。</t>
    <rPh sb="1" eb="3">
      <t>ビヒン</t>
    </rPh>
    <rPh sb="10" eb="11">
      <t>カナラ</t>
    </rPh>
    <rPh sb="14" eb="15">
      <t>カ</t>
    </rPh>
    <rPh sb="15" eb="16">
      <t>マエ</t>
    </rPh>
    <rPh sb="16" eb="17">
      <t>マデ</t>
    </rPh>
    <rPh sb="19" eb="21">
      <t>モウシコ</t>
    </rPh>
    <rPh sb="27" eb="29">
      <t>トウジツ</t>
    </rPh>
    <rPh sb="30" eb="32">
      <t>ヘンコウ</t>
    </rPh>
    <rPh sb="33" eb="35">
      <t>ツイカ</t>
    </rPh>
    <rPh sb="37" eb="39">
      <t>ヨウイ</t>
    </rPh>
    <rPh sb="43" eb="45">
      <t>バアイ</t>
    </rPh>
    <phoneticPr fontId="2"/>
  </si>
  <si>
    <t>・使用時間には準備と後片付けの時間を含んでいます。</t>
    <rPh sb="1" eb="3">
      <t>シヨウ</t>
    </rPh>
    <rPh sb="3" eb="5">
      <t>ジカン</t>
    </rPh>
    <rPh sb="7" eb="9">
      <t>ジュンビ</t>
    </rPh>
    <rPh sb="10" eb="13">
      <t>アトカタヅ</t>
    </rPh>
    <rPh sb="15" eb="17">
      <t>ジカン</t>
    </rPh>
    <rPh sb="18" eb="19">
      <t>フク</t>
    </rPh>
    <phoneticPr fontId="2"/>
  </si>
  <si>
    <t>・備品料金は使用区分数で請求いたします。時間延長の備品も１区分となります。</t>
    <rPh sb="1" eb="3">
      <t>ビヒン</t>
    </rPh>
    <rPh sb="3" eb="5">
      <t>リョウキン</t>
    </rPh>
    <rPh sb="6" eb="8">
      <t>シヨウ</t>
    </rPh>
    <rPh sb="8" eb="10">
      <t>クブン</t>
    </rPh>
    <rPh sb="10" eb="11">
      <t>スウ</t>
    </rPh>
    <rPh sb="12" eb="14">
      <t>セイキュウ</t>
    </rPh>
    <rPh sb="20" eb="24">
      <t>ジカンエンチョウ</t>
    </rPh>
    <rPh sb="25" eb="27">
      <t>ビヒン</t>
    </rPh>
    <rPh sb="29" eb="31">
      <t>クブン</t>
    </rPh>
    <phoneticPr fontId="2"/>
  </si>
  <si>
    <t>・備品の不備や疑問点等ありましたら、当日中すぐにご連絡ください。使用時間後の対応はいたしかねます。</t>
    <rPh sb="1" eb="3">
      <t>ビヒン</t>
    </rPh>
    <rPh sb="4" eb="6">
      <t>フビ</t>
    </rPh>
    <rPh sb="7" eb="10">
      <t>ギモンテン</t>
    </rPh>
    <rPh sb="10" eb="11">
      <t>ナド</t>
    </rPh>
    <rPh sb="18" eb="20">
      <t>トウジツ</t>
    </rPh>
    <rPh sb="20" eb="21">
      <t>チュウ</t>
    </rPh>
    <rPh sb="25" eb="27">
      <t>レンラク</t>
    </rPh>
    <phoneticPr fontId="2"/>
  </si>
  <si>
    <t>・請求書送付先が申込者と異なる場合は備考欄に明記してください。</t>
  </si>
  <si>
    <t>・個人情報の取扱について、申込票にご記入いただいた情報は、会議室ご使用に係る連絡のみに使用いたします。</t>
  </si>
  <si>
    <t>正面玄関電光表示　</t>
    <rPh sb="0" eb="4">
      <t>ショウメンゲンカン</t>
    </rPh>
    <rPh sb="4" eb="8">
      <t>デンコウヒョウジ</t>
    </rPh>
    <phoneticPr fontId="2"/>
  </si>
  <si>
    <t>会議名：</t>
    <phoneticPr fontId="2"/>
  </si>
  <si>
    <t>貴社(団体)名：</t>
    <phoneticPr fontId="2"/>
  </si>
  <si>
    <t>予約番号</t>
    <rPh sb="0" eb="2">
      <t>ヨヤク</t>
    </rPh>
    <rPh sb="2" eb="4">
      <t>バンゴウ</t>
    </rPh>
    <phoneticPr fontId="2"/>
  </si>
  <si>
    <t>◎使用時間には準備と後片付けの時間を含んでいます。</t>
    <phoneticPr fontId="2"/>
  </si>
  <si>
    <t>◎使用時間10分前から入室いただけます。</t>
    <phoneticPr fontId="2"/>
  </si>
  <si>
    <t>卓上ﾎﾙﾀﾞｰ　 　</t>
    <rPh sb="0" eb="2">
      <t>タクジョウ</t>
    </rPh>
    <phoneticPr fontId="2"/>
  </si>
  <si>
    <t>本</t>
    <phoneticPr fontId="2"/>
  </si>
  <si>
    <t>ｽﾀﾝﾄﾞ
ﾎﾙﾀﾞｰ　　</t>
    <phoneticPr fontId="2"/>
  </si>
  <si>
    <t>音声ケーブル</t>
    <phoneticPr fontId="2"/>
  </si>
  <si>
    <t>接続ケーブル</t>
    <rPh sb="0" eb="2">
      <t>セツゾク</t>
    </rPh>
    <phoneticPr fontId="2"/>
  </si>
  <si>
    <t>ＨＤＭＩ</t>
    <phoneticPr fontId="2"/>
  </si>
  <si>
    <t>Ｄ-sub</t>
    <phoneticPr fontId="2"/>
  </si>
  <si>
    <t>金額（税別）</t>
    <rPh sb="0" eb="2">
      <t>キンガク</t>
    </rPh>
    <rPh sb="3" eb="5">
      <t>ゼイベツ</t>
    </rPh>
    <phoneticPr fontId="2"/>
  </si>
  <si>
    <t>館内ネット環境使用</t>
    <rPh sb="0" eb="2">
      <t>カンナイ</t>
    </rPh>
    <rPh sb="5" eb="7">
      <t>カンキョウ</t>
    </rPh>
    <rPh sb="7" eb="9">
      <t>シヨウ</t>
    </rPh>
    <phoneticPr fontId="2"/>
  </si>
  <si>
    <t>※館内のネット環境トラブルの際に、室内に立ち入らせていただくことがございます。</t>
    <phoneticPr fontId="2"/>
  </si>
  <si>
    <t>ハイブリッド会議等</t>
    <phoneticPr fontId="2"/>
  </si>
  <si>
    <t>閲覧のみ</t>
    <phoneticPr fontId="2"/>
  </si>
  <si>
    <t>使用なし</t>
    <phoneticPr fontId="2"/>
  </si>
  <si>
    <t>人数</t>
    <rPh sb="0" eb="2">
      <t>ニンズウ</t>
    </rPh>
    <phoneticPr fontId="2"/>
  </si>
  <si>
    <t>人</t>
    <rPh sb="0" eb="1">
      <t>ヒト</t>
    </rPh>
    <phoneticPr fontId="2"/>
  </si>
  <si>
    <t>延長コード</t>
    <rPh sb="0" eb="2">
      <t>エンチョウ</t>
    </rPh>
    <phoneticPr fontId="2"/>
  </si>
  <si>
    <r>
      <t>機械振興会館本館１階正面サイネージへの表示　</t>
    </r>
    <r>
      <rPr>
        <b/>
        <sz val="11"/>
        <color rgb="FFFF0000"/>
        <rFont val="游ゴシック"/>
        <family val="3"/>
        <charset val="128"/>
        <scheme val="minor"/>
      </rPr>
      <t>～日・祝日は表示されません～</t>
    </r>
    <rPh sb="19" eb="21">
      <t>ヒョウジ</t>
    </rPh>
    <rPh sb="23" eb="24">
      <t>ニチ</t>
    </rPh>
    <rPh sb="25" eb="27">
      <t>シュクジツ</t>
    </rPh>
    <rPh sb="26" eb="27">
      <t>ニチ</t>
    </rPh>
    <rPh sb="28" eb="30">
      <t>ヒョウジ</t>
    </rPh>
    <phoneticPr fontId="2"/>
  </si>
  <si>
    <t>※ﾏｲｸ使用時のみ、ﾊｲﾌﾞﾘｯﾄﾞ会議などでﾊﾟｿｺﾝとｱﾝﾌﾟの接続が必要な場合使用します。</t>
    <phoneticPr fontId="2"/>
  </si>
  <si>
    <t>※２口５ｍのもの、１室４本まで</t>
    <phoneticPr fontId="2"/>
  </si>
  <si>
    <t>備考</t>
    <rPh sb="0" eb="2">
      <t>ビコウ</t>
    </rPh>
    <phoneticPr fontId="2"/>
  </si>
  <si>
    <t>ＦＡＸ：０３－３４３７－０８１３</t>
    <phoneticPr fontId="2"/>
  </si>
  <si>
    <t>会議室等予約申込票</t>
    <phoneticPr fontId="2"/>
  </si>
  <si>
    <t>住　　　所</t>
    <rPh sb="0" eb="1">
      <t>ジュウ</t>
    </rPh>
    <rPh sb="4" eb="5">
      <t>ショ</t>
    </rPh>
    <phoneticPr fontId="2"/>
  </si>
  <si>
    <t>一般財団法人 機械振興協会 御中</t>
    <phoneticPr fontId="2"/>
  </si>
  <si>
    <t>〒105－0011 東京都港区芝公園3－5－8</t>
    <phoneticPr fontId="2"/>
  </si>
  <si>
    <t>ＴＥＬ 03-3434－8216</t>
    <phoneticPr fontId="2"/>
  </si>
  <si>
    <t>※ワイヤレスマイク1本につき1本、 1室最大2本までホルダーを無料でお付けできます。</t>
    <phoneticPr fontId="2"/>
  </si>
  <si>
    <t>※マイク使用時のみ、ﾊｲﾌﾞﾘｯﾄﾞ会議などでパソコンとアンプの接続が必要な場合使用します。</t>
    <rPh sb="4" eb="7">
      <t>シヨウジ</t>
    </rPh>
    <rPh sb="32" eb="34">
      <t>セツゾク</t>
    </rPh>
    <rPh sb="33" eb="35">
      <t>ヒツヨウ</t>
    </rPh>
    <rPh sb="36" eb="38">
      <t>バアイ</t>
    </rPh>
    <rPh sb="38" eb="40">
      <t>シヨウ</t>
    </rPh>
    <phoneticPr fontId="2"/>
  </si>
  <si>
    <t>部　　署</t>
    <rPh sb="0" eb="1">
      <t>ブ</t>
    </rPh>
    <rPh sb="3" eb="4">
      <t>ショ</t>
    </rPh>
    <phoneticPr fontId="2"/>
  </si>
  <si>
    <t xml:space="preserve">Ｆ Ａ Ｘ </t>
    <phoneticPr fontId="2"/>
  </si>
  <si>
    <t>予約者情報</t>
    <rPh sb="0" eb="3">
      <t>ヨヤクシャ</t>
    </rPh>
    <rPh sb="3" eb="5">
      <t>ジョウホウ</t>
    </rPh>
    <phoneticPr fontId="2"/>
  </si>
  <si>
    <t>使用日時・室名等</t>
    <rPh sb="0" eb="4">
      <t>シヨウニチジ</t>
    </rPh>
    <rPh sb="5" eb="7">
      <t>シツメイ</t>
    </rPh>
    <rPh sb="7" eb="8">
      <t>ナド</t>
    </rPh>
    <phoneticPr fontId="2"/>
  </si>
  <si>
    <t>18:00～21:00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</si>
</sst>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（&quot;ddd&quot;）&quot;"/>
    <numFmt numFmtId="178" formatCode="0_ 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 tint="-4.9989318521683403E-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1"/>
      <name val="Segoe UI Symbol"/>
      <family val="3"/>
    </font>
    <font>
      <b/>
      <sz val="11"/>
      <color theme="1" tint="0.14999847407452621"/>
      <name val="游ゴシック"/>
      <family val="3"/>
      <charset val="128"/>
      <scheme val="minor"/>
    </font>
    <font>
      <sz val="11"/>
      <color theme="1" tint="0.1499984740745262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 tint="0.1499984740745262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8.5"/>
      <color rgb="FF000000"/>
      <name val="ＭＳ 明朝"/>
      <family val="1"/>
      <charset val="128"/>
    </font>
    <font>
      <sz val="7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rgb="FFFFFF66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F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9" tint="-0.499984740745262"/>
      </left>
      <right style="hair">
        <color indexed="64"/>
      </right>
      <top style="medium">
        <color theme="9" tint="-0.499984740745262"/>
      </top>
      <bottom style="hair">
        <color indexed="64"/>
      </bottom>
      <diagonal/>
    </border>
    <border>
      <left/>
      <right style="hair">
        <color indexed="64"/>
      </right>
      <top style="medium">
        <color theme="9" tint="-0.499984740745262"/>
      </top>
      <bottom style="hair">
        <color indexed="64"/>
      </bottom>
      <diagonal/>
    </border>
    <border>
      <left style="hair">
        <color indexed="64"/>
      </left>
      <right/>
      <top style="medium">
        <color theme="9" tint="-0.499984740745262"/>
      </top>
      <bottom style="hair">
        <color indexed="64"/>
      </bottom>
      <diagonal/>
    </border>
    <border>
      <left/>
      <right/>
      <top style="medium">
        <color theme="9" tint="-0.499984740745262"/>
      </top>
      <bottom style="hair">
        <color indexed="64"/>
      </bottom>
      <diagonal/>
    </border>
    <border>
      <left style="medium">
        <color theme="9" tint="-0.499984740745262"/>
      </left>
      <right style="hair">
        <color indexed="64"/>
      </right>
      <top style="hair">
        <color indexed="64"/>
      </top>
      <bottom/>
      <diagonal/>
    </border>
    <border>
      <left style="medium">
        <color theme="9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theme="9" tint="-0.249977111117893"/>
      </left>
      <right/>
      <top style="hair">
        <color indexed="64"/>
      </top>
      <bottom style="hair">
        <color indexed="64"/>
      </bottom>
      <diagonal/>
    </border>
    <border>
      <left style="medium">
        <color theme="9" tint="-0.249977111117893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theme="9" tint="-0.499984740745262"/>
      </left>
      <right style="hair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theme="2" tint="-0.499984740745262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/>
      <top/>
      <bottom style="hair">
        <color theme="1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theme="9" tint="-0.499984740745262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9" tint="-0.499984740745262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theme="9" tint="-0.249977111117893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/>
      <right style="thin">
        <color indexed="64"/>
      </right>
      <top style="hair">
        <color indexed="64"/>
      </top>
      <bottom style="hair">
        <color theme="1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353">
    <xf numFmtId="0" fontId="0" fillId="0" borderId="0" xfId="0">
      <alignment vertical="center"/>
    </xf>
    <xf numFmtId="6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20" fontId="0" fillId="0" borderId="0" xfId="0" applyNumberFormat="1" applyAlignment="1">
      <alignment horizontal="right" vertical="center"/>
    </xf>
    <xf numFmtId="0" fontId="3" fillId="0" borderId="0" xfId="0" applyFont="1">
      <alignment vertical="center"/>
    </xf>
    <xf numFmtId="6" fontId="3" fillId="0" borderId="0" xfId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6" fontId="6" fillId="0" borderId="0" xfId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7" fillId="6" borderId="16" xfId="0" applyFont="1" applyFill="1" applyBorder="1" applyAlignment="1">
      <alignment horizontal="right" vertical="center"/>
    </xf>
    <xf numFmtId="6" fontId="7" fillId="6" borderId="17" xfId="1" applyFont="1" applyFill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6" fontId="7" fillId="6" borderId="9" xfId="1" applyFont="1" applyFill="1" applyBorder="1" applyAlignment="1">
      <alignment horizontal="right" vertical="center"/>
    </xf>
    <xf numFmtId="0" fontId="7" fillId="6" borderId="12" xfId="0" applyFont="1" applyFill="1" applyBorder="1" applyAlignment="1">
      <alignment horizontal="right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6" fontId="7" fillId="6" borderId="18" xfId="1" applyFont="1" applyFill="1" applyBorder="1" applyAlignment="1">
      <alignment horizontal="right" vertical="center"/>
    </xf>
    <xf numFmtId="0" fontId="13" fillId="0" borderId="35" xfId="0" applyFont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2" xfId="0" applyFont="1" applyBorder="1" applyAlignment="1">
      <alignment vertical="distributed"/>
    </xf>
    <xf numFmtId="0" fontId="12" fillId="0" borderId="41" xfId="0" applyFont="1" applyBorder="1" applyAlignment="1">
      <alignment horizontal="left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2" fillId="0" borderId="39" xfId="0" applyFont="1" applyBorder="1" applyAlignment="1">
      <alignment horizontal="left" vertical="center"/>
    </xf>
    <xf numFmtId="0" fontId="12" fillId="0" borderId="34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38" xfId="0" applyFont="1" applyBorder="1">
      <alignment vertical="center"/>
    </xf>
    <xf numFmtId="0" fontId="14" fillId="0" borderId="55" xfId="0" applyFont="1" applyBorder="1">
      <alignment vertical="center"/>
    </xf>
    <xf numFmtId="0" fontId="14" fillId="0" borderId="56" xfId="0" applyFont="1" applyBorder="1">
      <alignment vertical="center"/>
    </xf>
    <xf numFmtId="0" fontId="18" fillId="0" borderId="56" xfId="0" applyFont="1" applyBorder="1" applyAlignment="1">
      <alignment vertical="top" wrapText="1"/>
    </xf>
    <xf numFmtId="0" fontId="12" fillId="0" borderId="56" xfId="0" applyFont="1" applyBorder="1">
      <alignment vertical="center"/>
    </xf>
    <xf numFmtId="0" fontId="14" fillId="0" borderId="59" xfId="0" applyFont="1" applyBorder="1">
      <alignment vertical="center"/>
    </xf>
    <xf numFmtId="0" fontId="14" fillId="0" borderId="58" xfId="0" applyFont="1" applyBorder="1">
      <alignment vertical="center"/>
    </xf>
    <xf numFmtId="0" fontId="18" fillId="0" borderId="60" xfId="0" applyFont="1" applyBorder="1" applyAlignment="1">
      <alignment vertical="top" wrapText="1"/>
    </xf>
    <xf numFmtId="0" fontId="18" fillId="0" borderId="58" xfId="0" applyFont="1" applyBorder="1" applyAlignment="1">
      <alignment vertical="center" wrapText="1"/>
    </xf>
    <xf numFmtId="0" fontId="19" fillId="0" borderId="62" xfId="0" applyFont="1" applyBorder="1" applyAlignment="1">
      <alignment horizontal="right" vertical="center"/>
    </xf>
    <xf numFmtId="0" fontId="14" fillId="0" borderId="37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5" fillId="0" borderId="63" xfId="0" applyFont="1" applyBorder="1" applyAlignment="1">
      <alignment vertical="center" wrapText="1"/>
    </xf>
    <xf numFmtId="0" fontId="19" fillId="0" borderId="58" xfId="0" applyFont="1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4" fillId="0" borderId="41" xfId="0" applyFont="1" applyBorder="1">
      <alignment vertical="center"/>
    </xf>
    <xf numFmtId="0" fontId="16" fillId="0" borderId="0" xfId="0" applyFont="1" applyAlignment="1">
      <alignment vertical="center" wrapText="1"/>
    </xf>
    <xf numFmtId="0" fontId="16" fillId="0" borderId="41" xfId="0" applyFont="1" applyBorder="1" applyAlignment="1">
      <alignment vertical="center" wrapText="1"/>
    </xf>
    <xf numFmtId="0" fontId="14" fillId="0" borderId="65" xfId="0" applyFont="1" applyBorder="1">
      <alignment vertical="center"/>
    </xf>
    <xf numFmtId="0" fontId="18" fillId="0" borderId="63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5" fillId="0" borderId="20" xfId="0" applyFont="1" applyBorder="1">
      <alignment vertical="center"/>
    </xf>
    <xf numFmtId="0" fontId="15" fillId="0" borderId="39" xfId="0" applyFont="1" applyBorder="1">
      <alignment vertical="center"/>
    </xf>
    <xf numFmtId="0" fontId="15" fillId="0" borderId="63" xfId="0" applyFont="1" applyBorder="1">
      <alignment vertical="center"/>
    </xf>
    <xf numFmtId="0" fontId="19" fillId="0" borderId="63" xfId="0" applyFont="1" applyBorder="1" applyAlignment="1">
      <alignment vertical="center" wrapText="1"/>
    </xf>
    <xf numFmtId="0" fontId="12" fillId="0" borderId="32" xfId="0" applyFont="1" applyBorder="1" applyAlignment="1"/>
    <xf numFmtId="0" fontId="12" fillId="0" borderId="0" xfId="0" applyFont="1" applyAlignment="1"/>
    <xf numFmtId="0" fontId="15" fillId="0" borderId="58" xfId="0" applyFont="1" applyBorder="1">
      <alignment vertical="center"/>
    </xf>
    <xf numFmtId="0" fontId="12" fillId="0" borderId="58" xfId="0" applyFont="1" applyBorder="1">
      <alignment vertical="center"/>
    </xf>
    <xf numFmtId="0" fontId="16" fillId="0" borderId="58" xfId="0" applyFont="1" applyBorder="1" applyAlignment="1">
      <alignment horizontal="right" vertical="center"/>
    </xf>
    <xf numFmtId="0" fontId="16" fillId="0" borderId="72" xfId="0" applyFont="1" applyBorder="1" applyAlignment="1">
      <alignment horizontal="right" vertical="center"/>
    </xf>
    <xf numFmtId="0" fontId="14" fillId="0" borderId="0" xfId="0" applyFont="1" applyAlignment="1"/>
    <xf numFmtId="0" fontId="16" fillId="0" borderId="0" xfId="0" applyFont="1" applyAlignment="1"/>
    <xf numFmtId="0" fontId="12" fillId="0" borderId="72" xfId="0" applyFont="1" applyBorder="1">
      <alignment vertical="center"/>
    </xf>
    <xf numFmtId="0" fontId="15" fillId="0" borderId="0" xfId="0" applyFont="1" applyAlignment="1"/>
    <xf numFmtId="0" fontId="16" fillId="0" borderId="58" xfId="0" applyFont="1" applyBorder="1">
      <alignment vertical="center"/>
    </xf>
    <xf numFmtId="0" fontId="16" fillId="0" borderId="72" xfId="0" applyFont="1" applyBorder="1">
      <alignment vertical="center"/>
    </xf>
    <xf numFmtId="0" fontId="13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12" fillId="0" borderId="35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41" xfId="0" applyFont="1" applyBorder="1">
      <alignment vertical="center"/>
    </xf>
    <xf numFmtId="6" fontId="7" fillId="6" borderId="0" xfId="1" applyFont="1" applyFill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5" fillId="0" borderId="71" xfId="0" applyFont="1" applyBorder="1">
      <alignment vertical="center"/>
    </xf>
    <xf numFmtId="0" fontId="12" fillId="0" borderId="67" xfId="0" applyFont="1" applyBorder="1">
      <alignment vertical="center"/>
    </xf>
    <xf numFmtId="0" fontId="12" fillId="0" borderId="65" xfId="0" applyFont="1" applyBorder="1">
      <alignment vertical="center"/>
    </xf>
    <xf numFmtId="0" fontId="12" fillId="0" borderId="63" xfId="0" applyFont="1" applyBorder="1" applyAlignment="1">
      <alignment vertical="center" wrapText="1"/>
    </xf>
    <xf numFmtId="6" fontId="7" fillId="6" borderId="5" xfId="1" applyFont="1" applyFill="1" applyBorder="1" applyAlignment="1">
      <alignment horizontal="right" vertical="center"/>
    </xf>
    <xf numFmtId="0" fontId="12" fillId="0" borderId="32" xfId="0" applyFont="1" applyBorder="1" applyAlignment="1">
      <alignment vertical="top" wrapText="1"/>
    </xf>
    <xf numFmtId="0" fontId="12" fillId="0" borderId="33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38" xfId="0" applyFont="1" applyBorder="1" applyAlignment="1">
      <alignment vertical="top" wrapText="1"/>
    </xf>
    <xf numFmtId="0" fontId="12" fillId="0" borderId="43" xfId="0" applyFont="1" applyBorder="1" applyAlignment="1">
      <alignment vertical="top" wrapText="1"/>
    </xf>
    <xf numFmtId="0" fontId="7" fillId="6" borderId="22" xfId="0" applyFont="1" applyFill="1" applyBorder="1" applyAlignment="1">
      <alignment horizontal="right" vertical="center" wrapText="1"/>
    </xf>
    <xf numFmtId="0" fontId="7" fillId="6" borderId="23" xfId="0" applyFont="1" applyFill="1" applyBorder="1" applyAlignment="1">
      <alignment horizontal="right" vertical="center"/>
    </xf>
    <xf numFmtId="0" fontId="7" fillId="8" borderId="8" xfId="0" applyFont="1" applyFill="1" applyBorder="1" applyAlignment="1">
      <alignment horizontal="center" vertical="center"/>
    </xf>
    <xf numFmtId="0" fontId="23" fillId="0" borderId="11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22" fillId="0" borderId="20" xfId="0" applyFont="1" applyBorder="1" applyAlignment="1">
      <alignment vertical="center" wrapTex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12" fillId="0" borderId="63" xfId="0" applyFont="1" applyBorder="1">
      <alignment vertical="center"/>
    </xf>
    <xf numFmtId="0" fontId="12" fillId="0" borderId="34" xfId="0" applyFont="1" applyBorder="1" applyAlignment="1"/>
    <xf numFmtId="0" fontId="12" fillId="0" borderId="20" xfId="0" applyFont="1" applyBorder="1" applyAlignment="1"/>
    <xf numFmtId="0" fontId="14" fillId="0" borderId="20" xfId="0" applyFont="1" applyBorder="1" applyAlignment="1"/>
    <xf numFmtId="0" fontId="13" fillId="0" borderId="20" xfId="0" applyFont="1" applyBorder="1" applyAlignment="1"/>
    <xf numFmtId="0" fontId="31" fillId="0" borderId="34" xfId="0" applyFont="1" applyBorder="1">
      <alignment vertical="center"/>
    </xf>
    <xf numFmtId="0" fontId="0" fillId="5" borderId="5" xfId="0" applyFill="1" applyBorder="1" applyAlignment="1" applyProtection="1">
      <alignment horizontal="left" vertical="center" indent="1"/>
      <protection locked="0"/>
    </xf>
    <xf numFmtId="0" fontId="0" fillId="0" borderId="81" xfId="0" applyBorder="1">
      <alignment vertical="center"/>
    </xf>
    <xf numFmtId="0" fontId="18" fillId="0" borderId="57" xfId="0" applyFont="1" applyBorder="1" applyAlignment="1">
      <alignment vertical="center" wrapText="1"/>
    </xf>
    <xf numFmtId="0" fontId="7" fillId="6" borderId="83" xfId="0" applyFont="1" applyFill="1" applyBorder="1" applyAlignment="1" applyProtection="1">
      <alignment horizontal="right" vertical="center"/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0" fillId="7" borderId="87" xfId="0" applyFill="1" applyBorder="1" applyAlignment="1">
      <alignment horizontal="center" vertical="center"/>
    </xf>
    <xf numFmtId="6" fontId="7" fillId="6" borderId="90" xfId="1" applyFont="1" applyFill="1" applyBorder="1" applyAlignment="1">
      <alignment horizontal="right" vertical="center"/>
    </xf>
    <xf numFmtId="0" fontId="0" fillId="5" borderId="91" xfId="0" applyFill="1" applyBorder="1" applyAlignment="1" applyProtection="1">
      <alignment horizontal="left" vertical="center" indent="1"/>
      <protection locked="0"/>
    </xf>
    <xf numFmtId="0" fontId="7" fillId="6" borderId="84" xfId="0" applyFont="1" applyFill="1" applyBorder="1" applyAlignment="1">
      <alignment horizontal="right" vertical="center"/>
    </xf>
    <xf numFmtId="0" fontId="7" fillId="0" borderId="89" xfId="0" applyFont="1" applyBorder="1" applyAlignment="1">
      <alignment horizontal="center" vertical="center"/>
    </xf>
    <xf numFmtId="6" fontId="27" fillId="10" borderId="25" xfId="1" applyFont="1" applyFill="1" applyBorder="1" applyAlignment="1">
      <alignment horizontal="right" vertical="center"/>
    </xf>
    <xf numFmtId="6" fontId="8" fillId="7" borderId="25" xfId="1" applyFont="1" applyFill="1" applyBorder="1" applyAlignment="1">
      <alignment horizontal="right" vertical="center"/>
    </xf>
    <xf numFmtId="0" fontId="7" fillId="9" borderId="25" xfId="0" applyFont="1" applyFill="1" applyBorder="1" applyAlignment="1">
      <alignment horizontal="center" vertical="center"/>
    </xf>
    <xf numFmtId="6" fontId="24" fillId="7" borderId="25" xfId="1" applyFont="1" applyFill="1" applyBorder="1" applyAlignment="1">
      <alignment horizontal="right" vertical="center"/>
    </xf>
    <xf numFmtId="6" fontId="8" fillId="3" borderId="25" xfId="1" applyFont="1" applyFill="1" applyBorder="1" applyAlignment="1">
      <alignment horizontal="right" vertical="center"/>
    </xf>
    <xf numFmtId="0" fontId="26" fillId="10" borderId="25" xfId="0" applyFont="1" applyFill="1" applyBorder="1" applyAlignment="1">
      <alignment horizontal="center" vertical="center"/>
    </xf>
    <xf numFmtId="0" fontId="7" fillId="9" borderId="94" xfId="0" applyFont="1" applyFill="1" applyBorder="1" applyAlignment="1">
      <alignment horizontal="center" vertical="center"/>
    </xf>
    <xf numFmtId="0" fontId="10" fillId="7" borderId="95" xfId="0" applyFont="1" applyFill="1" applyBorder="1">
      <alignment vertical="center"/>
    </xf>
    <xf numFmtId="0" fontId="26" fillId="10" borderId="95" xfId="0" applyFont="1" applyFill="1" applyBorder="1">
      <alignment vertical="center"/>
    </xf>
    <xf numFmtId="0" fontId="24" fillId="7" borderId="95" xfId="0" applyFont="1" applyFill="1" applyBorder="1" applyAlignment="1">
      <alignment horizontal="right" vertical="center"/>
    </xf>
    <xf numFmtId="0" fontId="10" fillId="3" borderId="95" xfId="0" applyFont="1" applyFill="1" applyBorder="1" applyAlignment="1">
      <alignment vertical="center" wrapText="1"/>
    </xf>
    <xf numFmtId="0" fontId="7" fillId="9" borderId="96" xfId="0" applyFont="1" applyFill="1" applyBorder="1" applyAlignment="1">
      <alignment horizontal="center" vertical="center"/>
    </xf>
    <xf numFmtId="0" fontId="8" fillId="7" borderId="97" xfId="0" applyFont="1" applyFill="1" applyBorder="1" applyAlignment="1">
      <alignment horizontal="center" vertical="center"/>
    </xf>
    <xf numFmtId="0" fontId="27" fillId="10" borderId="97" xfId="0" applyFont="1" applyFill="1" applyBorder="1" applyAlignment="1">
      <alignment horizontal="center" vertical="center"/>
    </xf>
    <xf numFmtId="0" fontId="24" fillId="7" borderId="97" xfId="0" applyFont="1" applyFill="1" applyBorder="1" applyAlignment="1">
      <alignment horizontal="center" vertical="center"/>
    </xf>
    <xf numFmtId="0" fontId="8" fillId="3" borderId="97" xfId="0" applyFont="1" applyFill="1" applyBorder="1" applyAlignment="1">
      <alignment horizontal="center" vertical="center"/>
    </xf>
    <xf numFmtId="6" fontId="8" fillId="7" borderId="97" xfId="1" applyFont="1" applyFill="1" applyBorder="1" applyAlignment="1">
      <alignment horizontal="right" vertical="center"/>
    </xf>
    <xf numFmtId="6" fontId="27" fillId="10" borderId="97" xfId="1" applyFont="1" applyFill="1" applyBorder="1" applyAlignment="1">
      <alignment horizontal="right" vertical="center"/>
    </xf>
    <xf numFmtId="6" fontId="24" fillId="7" borderId="97" xfId="1" applyFont="1" applyFill="1" applyBorder="1" applyAlignment="1">
      <alignment horizontal="right" vertical="center"/>
    </xf>
    <xf numFmtId="6" fontId="25" fillId="3" borderId="97" xfId="1" applyFont="1" applyFill="1" applyBorder="1" applyAlignment="1">
      <alignment horizontal="right" vertical="center"/>
    </xf>
    <xf numFmtId="0" fontId="29" fillId="10" borderId="95" xfId="0" applyFont="1" applyFill="1" applyBorder="1" applyAlignment="1">
      <alignment horizontal="right" vertical="center"/>
    </xf>
    <xf numFmtId="0" fontId="26" fillId="10" borderId="30" xfId="0" applyFont="1" applyFill="1" applyBorder="1" applyAlignment="1">
      <alignment horizontal="left" vertical="center" wrapText="1"/>
    </xf>
    <xf numFmtId="0" fontId="26" fillId="10" borderId="97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left" vertical="center" indent="1"/>
      <protection locked="0"/>
    </xf>
    <xf numFmtId="0" fontId="8" fillId="5" borderId="7" xfId="0" applyFont="1" applyFill="1" applyBorder="1" applyAlignment="1" applyProtection="1">
      <alignment horizontal="left" vertical="center" indent="1"/>
      <protection locked="0"/>
    </xf>
    <xf numFmtId="0" fontId="8" fillId="5" borderId="21" xfId="0" applyFont="1" applyFill="1" applyBorder="1" applyAlignment="1" applyProtection="1">
      <alignment horizontal="left" vertical="center" wrapText="1" indent="1"/>
      <protection locked="0"/>
    </xf>
    <xf numFmtId="0" fontId="9" fillId="3" borderId="0" xfId="0" applyFont="1" applyFill="1">
      <alignment vertical="center"/>
    </xf>
    <xf numFmtId="0" fontId="36" fillId="6" borderId="75" xfId="0" applyFont="1" applyFill="1" applyBorder="1" applyAlignment="1">
      <alignment horizontal="center" vertical="center"/>
    </xf>
    <xf numFmtId="0" fontId="10" fillId="3" borderId="0" xfId="0" applyFont="1" applyFill="1" applyAlignment="1"/>
    <xf numFmtId="0" fontId="3" fillId="0" borderId="89" xfId="0" applyFont="1" applyBorder="1" applyAlignment="1"/>
    <xf numFmtId="0" fontId="10" fillId="0" borderId="90" xfId="0" applyFont="1" applyBorder="1" applyAlignment="1"/>
    <xf numFmtId="0" fontId="8" fillId="7" borderId="97" xfId="0" applyFont="1" applyFill="1" applyBorder="1" applyAlignment="1" applyProtection="1">
      <alignment horizontal="center" vertical="center"/>
      <protection locked="0"/>
    </xf>
    <xf numFmtId="0" fontId="27" fillId="10" borderId="97" xfId="0" applyFont="1" applyFill="1" applyBorder="1" applyAlignment="1" applyProtection="1">
      <alignment horizontal="center" vertical="center"/>
      <protection locked="0"/>
    </xf>
    <xf numFmtId="0" fontId="24" fillId="7" borderId="97" xfId="0" applyFont="1" applyFill="1" applyBorder="1" applyAlignment="1" applyProtection="1">
      <alignment horizontal="center" vertical="center"/>
      <protection locked="0"/>
    </xf>
    <xf numFmtId="0" fontId="8" fillId="3" borderId="97" xfId="0" applyFont="1" applyFill="1" applyBorder="1" applyAlignment="1" applyProtection="1">
      <alignment horizontal="center" vertical="center"/>
      <protection locked="0"/>
    </xf>
    <xf numFmtId="0" fontId="7" fillId="6" borderId="98" xfId="0" applyFont="1" applyFill="1" applyBorder="1" applyAlignment="1">
      <alignment horizontal="right" vertical="center" wrapText="1"/>
    </xf>
    <xf numFmtId="0" fontId="0" fillId="0" borderId="89" xfId="0" applyBorder="1">
      <alignment vertical="center"/>
    </xf>
    <xf numFmtId="0" fontId="0" fillId="0" borderId="82" xfId="0" applyBorder="1">
      <alignment vertical="center"/>
    </xf>
    <xf numFmtId="177" fontId="7" fillId="6" borderId="0" xfId="0" applyNumberFormat="1" applyFont="1" applyFill="1" applyAlignment="1" applyProtection="1">
      <alignment horizontal="right" vertical="center"/>
      <protection locked="0"/>
    </xf>
    <xf numFmtId="0" fontId="13" fillId="0" borderId="11" xfId="0" applyFont="1" applyBorder="1">
      <alignment vertical="center"/>
    </xf>
    <xf numFmtId="0" fontId="13" fillId="0" borderId="2" xfId="0" applyFont="1" applyBorder="1">
      <alignment vertical="center"/>
    </xf>
    <xf numFmtId="0" fontId="0" fillId="5" borderId="3" xfId="0" applyFill="1" applyBorder="1" applyAlignment="1" applyProtection="1">
      <alignment horizontal="left" vertical="center" indent="1"/>
      <protection locked="0"/>
    </xf>
    <xf numFmtId="0" fontId="0" fillId="5" borderId="27" xfId="0" applyFill="1" applyBorder="1" applyAlignment="1" applyProtection="1">
      <alignment horizontal="left" vertical="center" indent="1"/>
      <protection locked="0"/>
    </xf>
    <xf numFmtId="0" fontId="11" fillId="5" borderId="85" xfId="0" applyFont="1" applyFill="1" applyBorder="1" applyAlignment="1" applyProtection="1">
      <alignment horizontal="left" vertical="center" indent="1"/>
      <protection locked="0"/>
    </xf>
    <xf numFmtId="0" fontId="11" fillId="5" borderId="86" xfId="0" applyFont="1" applyFill="1" applyBorder="1" applyAlignment="1" applyProtection="1">
      <alignment horizontal="left" vertical="center" indent="1"/>
      <protection locked="0"/>
    </xf>
    <xf numFmtId="177" fontId="8" fillId="5" borderId="0" xfId="0" applyNumberFormat="1" applyFont="1" applyFill="1" applyAlignment="1" applyProtection="1">
      <alignment horizontal="left" vertical="center" indent="1" shrinkToFit="1"/>
      <protection locked="0"/>
    </xf>
    <xf numFmtId="177" fontId="8" fillId="5" borderId="25" xfId="0" applyNumberFormat="1" applyFont="1" applyFill="1" applyBorder="1" applyAlignment="1" applyProtection="1">
      <alignment horizontal="left" vertical="center" indent="1" shrinkToFit="1"/>
      <protection locked="0"/>
    </xf>
    <xf numFmtId="177" fontId="8" fillId="5" borderId="3" xfId="0" applyNumberFormat="1" applyFont="1" applyFill="1" applyBorder="1" applyAlignment="1" applyProtection="1">
      <alignment horizontal="left" vertical="center" indent="1" shrinkToFit="1"/>
      <protection locked="0"/>
    </xf>
    <xf numFmtId="177" fontId="8" fillId="5" borderId="27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5" borderId="84" xfId="0" applyFont="1" applyFill="1" applyBorder="1" applyAlignment="1" applyProtection="1">
      <alignment horizontal="left" vertical="center" indent="1"/>
      <protection locked="0"/>
    </xf>
    <xf numFmtId="0" fontId="8" fillId="5" borderId="85" xfId="0" applyFont="1" applyFill="1" applyBorder="1" applyAlignment="1" applyProtection="1">
      <alignment horizontal="left" vertical="center" indent="1"/>
      <protection locked="0"/>
    </xf>
    <xf numFmtId="0" fontId="8" fillId="5" borderId="86" xfId="0" applyFont="1" applyFill="1" applyBorder="1" applyAlignment="1" applyProtection="1">
      <alignment horizontal="left" vertical="center" indent="1"/>
      <protection locked="0"/>
    </xf>
    <xf numFmtId="177" fontId="8" fillId="5" borderId="4" xfId="0" applyNumberFormat="1" applyFont="1" applyFill="1" applyBorder="1" applyAlignment="1" applyProtection="1">
      <alignment horizontal="left" vertical="center" indent="1"/>
      <protection locked="0"/>
    </xf>
    <xf numFmtId="177" fontId="8" fillId="5" borderId="3" xfId="0" applyNumberFormat="1" applyFont="1" applyFill="1" applyBorder="1" applyAlignment="1" applyProtection="1">
      <alignment horizontal="left" vertical="center" indent="1"/>
      <protection locked="0"/>
    </xf>
    <xf numFmtId="177" fontId="8" fillId="5" borderId="27" xfId="0" applyNumberFormat="1" applyFont="1" applyFill="1" applyBorder="1" applyAlignment="1" applyProtection="1">
      <alignment horizontal="left" vertical="center" indent="1"/>
      <protection locked="0"/>
    </xf>
    <xf numFmtId="177" fontId="8" fillId="5" borderId="5" xfId="0" applyNumberFormat="1" applyFont="1" applyFill="1" applyBorder="1" applyAlignment="1" applyProtection="1">
      <alignment horizontal="left" vertical="center" indent="1"/>
      <protection locked="0"/>
    </xf>
    <xf numFmtId="177" fontId="8" fillId="5" borderId="28" xfId="0" applyNumberFormat="1" applyFont="1" applyFill="1" applyBorder="1" applyAlignment="1" applyProtection="1">
      <alignment horizontal="left" vertical="center" indent="1"/>
      <protection locked="0"/>
    </xf>
    <xf numFmtId="0" fontId="0" fillId="5" borderId="10" xfId="0" applyFill="1" applyBorder="1" applyAlignment="1" applyProtection="1">
      <alignment horizontal="left" vertical="center" indent="1"/>
      <protection locked="0"/>
    </xf>
    <xf numFmtId="0" fontId="0" fillId="5" borderId="5" xfId="0" applyFill="1" applyBorder="1" applyAlignment="1" applyProtection="1">
      <alignment horizontal="left" vertical="center" indent="1"/>
      <protection locked="0"/>
    </xf>
    <xf numFmtId="177" fontId="0" fillId="5" borderId="14" xfId="0" applyNumberFormat="1" applyFill="1" applyBorder="1" applyAlignment="1" applyProtection="1">
      <alignment horizontal="left" vertical="center" indent="1"/>
      <protection locked="0"/>
    </xf>
    <xf numFmtId="177" fontId="0" fillId="5" borderId="13" xfId="0" applyNumberFormat="1" applyFill="1" applyBorder="1" applyAlignment="1" applyProtection="1">
      <alignment horizontal="left" vertical="center" indent="1"/>
      <protection locked="0"/>
    </xf>
    <xf numFmtId="0" fontId="8" fillId="3" borderId="18" xfId="0" applyFont="1" applyFill="1" applyBorder="1" applyAlignment="1">
      <alignment horizontal="left" vertical="center" wrapText="1" indent="3"/>
    </xf>
    <xf numFmtId="0" fontId="8" fillId="3" borderId="0" xfId="0" applyFont="1" applyFill="1" applyAlignment="1">
      <alignment horizontal="left" vertical="center" wrapText="1" indent="3"/>
    </xf>
    <xf numFmtId="0" fontId="27" fillId="10" borderId="93" xfId="0" applyFont="1" applyFill="1" applyBorder="1" applyAlignment="1">
      <alignment horizontal="left" vertical="center" wrapText="1" indent="3"/>
    </xf>
    <xf numFmtId="0" fontId="27" fillId="10" borderId="89" xfId="0" applyFont="1" applyFill="1" applyBorder="1" applyAlignment="1">
      <alignment horizontal="left" vertical="center" wrapText="1" indent="3"/>
    </xf>
    <xf numFmtId="0" fontId="27" fillId="10" borderId="92" xfId="0" applyFont="1" applyFill="1" applyBorder="1" applyAlignment="1">
      <alignment horizontal="left" vertical="center" wrapText="1" indent="3"/>
    </xf>
    <xf numFmtId="0" fontId="0" fillId="5" borderId="84" xfId="0" applyFill="1" applyBorder="1" applyAlignment="1" applyProtection="1">
      <alignment horizontal="left" vertical="center" indent="1"/>
      <protection locked="0"/>
    </xf>
    <xf numFmtId="0" fontId="0" fillId="5" borderId="86" xfId="0" applyFill="1" applyBorder="1" applyAlignment="1" applyProtection="1">
      <alignment horizontal="left" vertical="center" indent="1"/>
      <protection locked="0"/>
    </xf>
    <xf numFmtId="0" fontId="3" fillId="0" borderId="89" xfId="0" applyFont="1" applyBorder="1" applyAlignment="1"/>
    <xf numFmtId="0" fontId="0" fillId="5" borderId="24" xfId="0" applyFill="1" applyBorder="1" applyAlignment="1" applyProtection="1">
      <alignment horizontal="left" vertical="center" indent="1"/>
      <protection locked="0"/>
    </xf>
    <xf numFmtId="0" fontId="0" fillId="5" borderId="19" xfId="0" applyFill="1" applyBorder="1" applyAlignment="1" applyProtection="1">
      <alignment horizontal="left" vertical="center" indent="1"/>
      <protection locked="0"/>
    </xf>
    <xf numFmtId="0" fontId="0" fillId="5" borderId="26" xfId="0" applyFill="1" applyBorder="1" applyAlignment="1" applyProtection="1">
      <alignment horizontal="left" vertical="center" indent="1"/>
      <protection locked="0"/>
    </xf>
    <xf numFmtId="0" fontId="12" fillId="0" borderId="3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178" fontId="14" fillId="0" borderId="66" xfId="0" applyNumberFormat="1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9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4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64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0" fontId="12" fillId="0" borderId="32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3" fillId="0" borderId="34" xfId="0" applyFont="1" applyBorder="1" applyAlignment="1">
      <alignment horizontal="distributed" vertical="center"/>
    </xf>
    <xf numFmtId="0" fontId="13" fillId="0" borderId="32" xfId="0" applyFont="1" applyBorder="1" applyAlignment="1">
      <alignment horizontal="distributed" vertical="center"/>
    </xf>
    <xf numFmtId="0" fontId="13" fillId="0" borderId="38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2" fillId="0" borderId="40" xfId="0" applyFont="1" applyBorder="1">
      <alignment vertical="center"/>
    </xf>
    <xf numFmtId="0" fontId="12" fillId="0" borderId="39" xfId="0" applyFont="1" applyBorder="1">
      <alignment vertical="center"/>
    </xf>
    <xf numFmtId="0" fontId="12" fillId="0" borderId="34" xfId="0" applyFont="1" applyBorder="1" applyAlignment="1">
      <alignment horizontal="distributed" vertical="center"/>
    </xf>
    <xf numFmtId="0" fontId="12" fillId="0" borderId="32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2" fillId="0" borderId="32" xfId="0" applyFont="1" applyBorder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32" xfId="0" applyFont="1" applyBorder="1" applyAlignment="1">
      <alignment vertical="distributed"/>
    </xf>
    <xf numFmtId="0" fontId="12" fillId="0" borderId="2" xfId="0" applyFont="1" applyBorder="1" applyAlignment="1">
      <alignment vertical="distributed"/>
    </xf>
    <xf numFmtId="0" fontId="12" fillId="0" borderId="35" xfId="0" applyFont="1" applyBorder="1">
      <alignment vertical="center"/>
    </xf>
    <xf numFmtId="0" fontId="12" fillId="0" borderId="77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4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177" fontId="21" fillId="0" borderId="47" xfId="0" applyNumberFormat="1" applyFont="1" applyBorder="1" applyAlignment="1">
      <alignment horizontal="center" vertical="center"/>
    </xf>
    <xf numFmtId="177" fontId="21" fillId="0" borderId="44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41" xfId="0" applyFont="1" applyBorder="1">
      <alignment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5" fillId="0" borderId="2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4" fillId="0" borderId="37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0" borderId="34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38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43" xfId="0" applyFont="1" applyBorder="1" applyAlignment="1">
      <alignment vertical="center" wrapText="1"/>
    </xf>
    <xf numFmtId="0" fontId="15" fillId="0" borderId="37" xfId="0" applyFont="1" applyBorder="1">
      <alignment vertical="center"/>
    </xf>
    <xf numFmtId="0" fontId="15" fillId="0" borderId="0" xfId="0" applyFont="1">
      <alignment vertical="center"/>
    </xf>
    <xf numFmtId="0" fontId="15" fillId="0" borderId="65" xfId="0" applyFont="1" applyBorder="1">
      <alignment vertical="center"/>
    </xf>
    <xf numFmtId="0" fontId="15" fillId="0" borderId="63" xfId="0" applyFont="1" applyBorder="1">
      <alignment vertical="center"/>
    </xf>
    <xf numFmtId="0" fontId="14" fillId="0" borderId="63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32" xfId="0" applyFont="1" applyBorder="1">
      <alignment vertical="center"/>
    </xf>
    <xf numFmtId="0" fontId="14" fillId="0" borderId="40" xfId="0" applyFont="1" applyBorder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76" fontId="12" fillId="0" borderId="53" xfId="0" applyNumberFormat="1" applyFont="1" applyBorder="1" applyAlignment="1">
      <alignment horizontal="right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0" fontId="0" fillId="5" borderId="4" xfId="0" applyFill="1" applyBorder="1" applyAlignment="1" applyProtection="1">
      <alignment horizontal="left" vertical="center" indent="1"/>
      <protection locked="0"/>
    </xf>
    <xf numFmtId="0" fontId="0" fillId="5" borderId="8" xfId="0" applyFill="1" applyBorder="1" applyAlignment="1" applyProtection="1">
      <alignment horizontal="left" vertical="center" indent="1"/>
      <protection locked="0"/>
    </xf>
    <xf numFmtId="177" fontId="0" fillId="7" borderId="15" xfId="0" applyNumberFormat="1" applyFill="1" applyBorder="1" applyAlignment="1" applyProtection="1">
      <alignment horizontal="center" vertical="center"/>
    </xf>
    <xf numFmtId="177" fontId="0" fillId="7" borderId="88" xfId="0" applyNumberFormat="1" applyFill="1" applyBorder="1" applyAlignment="1" applyProtection="1">
      <alignment horizontal="center" vertical="center"/>
    </xf>
    <xf numFmtId="0" fontId="30" fillId="4" borderId="5" xfId="0" applyFont="1" applyFill="1" applyBorder="1" applyAlignment="1" applyProtection="1">
      <alignment vertical="center" wrapText="1"/>
    </xf>
    <xf numFmtId="0" fontId="30" fillId="4" borderId="28" xfId="0" applyFont="1" applyFill="1" applyBorder="1" applyAlignment="1" applyProtection="1">
      <alignment vertical="center" wrapText="1"/>
    </xf>
  </cellXfs>
  <cellStyles count="4">
    <cellStyle name="桁区切り 2" xfId="3" xr:uid="{E36E3A91-4FC1-4CFC-9C67-CD7B47231ECF}"/>
    <cellStyle name="通貨" xfId="1" builtinId="7"/>
    <cellStyle name="標準" xfId="0" builtinId="0"/>
    <cellStyle name="標準 2" xfId="2" xr:uid="{18C0647B-02C9-4FE6-8A31-A4836C619022}"/>
  </cellStyles>
  <dxfs count="0"/>
  <tableStyles count="0" defaultTableStyle="TableStyleMedium2" defaultPivotStyle="PivotStyleLight16"/>
  <colors>
    <mruColors>
      <color rgb="FF0000FF"/>
      <color rgb="FFFFFF66"/>
      <color rgb="FFFFFF99"/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9D5BA-6A50-4A16-BCA9-38899250ED2D}">
  <sheetPr>
    <tabColor rgb="FF0000FF"/>
    <pageSetUpPr fitToPage="1"/>
  </sheetPr>
  <dimension ref="A1:F53"/>
  <sheetViews>
    <sheetView tabSelected="1" zoomScaleNormal="100" workbookViewId="0">
      <selection activeCell="B2" sqref="B2"/>
    </sheetView>
  </sheetViews>
  <sheetFormatPr defaultRowHeight="18.75"/>
  <cols>
    <col min="1" max="1" width="21.875" customWidth="1"/>
    <col min="2" max="2" width="21.25" customWidth="1"/>
    <col min="3" max="3" width="20" customWidth="1"/>
    <col min="4" max="4" width="9.375" customWidth="1"/>
    <col min="5" max="5" width="11.875" customWidth="1"/>
  </cols>
  <sheetData>
    <row r="1" spans="1:5" ht="26.25" customHeight="1" thickBot="1">
      <c r="A1" s="153" t="s">
        <v>198</v>
      </c>
      <c r="B1" s="160"/>
      <c r="C1" s="160"/>
      <c r="D1" s="160"/>
      <c r="E1" s="160"/>
    </row>
    <row r="2" spans="1:5" ht="18.75" customHeight="1">
      <c r="A2" s="159" t="s">
        <v>78</v>
      </c>
      <c r="B2" s="149"/>
      <c r="C2" s="344"/>
      <c r="D2" s="345"/>
      <c r="E2" s="346"/>
    </row>
    <row r="3" spans="1:5" ht="22.5" customHeight="1">
      <c r="A3" s="100" t="s">
        <v>101</v>
      </c>
      <c r="B3" s="169"/>
      <c r="C3" s="169"/>
      <c r="D3" s="169"/>
      <c r="E3" s="170"/>
    </row>
    <row r="4" spans="1:5" ht="22.5" customHeight="1">
      <c r="A4" s="100" t="s">
        <v>79</v>
      </c>
      <c r="B4" s="171"/>
      <c r="C4" s="171"/>
      <c r="D4" s="171"/>
      <c r="E4" s="172"/>
    </row>
    <row r="5" spans="1:5" ht="22.5" customHeight="1">
      <c r="A5" s="162" t="s">
        <v>80</v>
      </c>
      <c r="B5" s="171"/>
      <c r="C5" s="171"/>
      <c r="D5" s="171"/>
      <c r="E5" s="172"/>
    </row>
    <row r="6" spans="1:5" ht="22.5" customHeight="1">
      <c r="A6" s="100" t="s">
        <v>81</v>
      </c>
      <c r="B6" s="179"/>
      <c r="C6" s="179"/>
      <c r="D6" s="179"/>
      <c r="E6" s="180"/>
    </row>
    <row r="7" spans="1:5" ht="22.5" customHeight="1">
      <c r="A7" s="101" t="s">
        <v>82</v>
      </c>
      <c r="B7" s="176"/>
      <c r="C7" s="177"/>
      <c r="D7" s="177"/>
      <c r="E7" s="178"/>
    </row>
    <row r="8" spans="1:5" ht="19.5" thickBot="1">
      <c r="A8" s="117" t="s">
        <v>83</v>
      </c>
      <c r="B8" s="173"/>
      <c r="C8" s="174"/>
      <c r="D8" s="174"/>
      <c r="E8" s="175"/>
    </row>
    <row r="9" spans="1:5" ht="26.25" customHeight="1" thickBot="1">
      <c r="A9" s="152" t="s">
        <v>199</v>
      </c>
      <c r="B9" s="150"/>
      <c r="C9" s="150"/>
      <c r="D9" s="150"/>
      <c r="E9" s="150"/>
    </row>
    <row r="10" spans="1:5" ht="22.5" customHeight="1">
      <c r="A10" s="15" t="s">
        <v>84</v>
      </c>
      <c r="B10" s="183"/>
      <c r="C10" s="184"/>
      <c r="D10" s="349" t="s">
        <v>103</v>
      </c>
      <c r="E10" s="350"/>
    </row>
    <row r="11" spans="1:5" ht="22.5" customHeight="1">
      <c r="A11" s="16" t="s">
        <v>110</v>
      </c>
      <c r="B11" s="347"/>
      <c r="C11" s="348"/>
      <c r="D11" s="102" t="s">
        <v>102</v>
      </c>
      <c r="E11" s="119" t="str">
        <f>IFERROR(VLOOKUP(B11,設定!A2:B16,2,FALSE),"")</f>
        <v/>
      </c>
    </row>
    <row r="12" spans="1:5" ht="20.25" customHeight="1">
      <c r="A12" s="11" t="s">
        <v>67</v>
      </c>
      <c r="B12" s="147"/>
      <c r="C12" s="340"/>
      <c r="D12" s="340"/>
      <c r="E12" s="341"/>
    </row>
    <row r="13" spans="1:5" ht="20.25" customHeight="1">
      <c r="A13" s="14" t="s">
        <v>70</v>
      </c>
      <c r="B13" s="148"/>
      <c r="C13" s="342"/>
      <c r="D13" s="342"/>
      <c r="E13" s="343"/>
    </row>
    <row r="14" spans="1:5" ht="22.5" customHeight="1">
      <c r="A14" s="12" t="s">
        <v>112</v>
      </c>
      <c r="B14" s="181"/>
      <c r="C14" s="182"/>
      <c r="D14" s="151" t="s">
        <v>122</v>
      </c>
      <c r="E14" s="118"/>
    </row>
    <row r="15" spans="1:5" ht="22.5" customHeight="1">
      <c r="A15" s="84" t="s">
        <v>165</v>
      </c>
      <c r="B15" s="165"/>
      <c r="C15" s="165"/>
      <c r="D15" s="165"/>
      <c r="E15" s="166"/>
    </row>
    <row r="16" spans="1:5" ht="22.5" customHeight="1">
      <c r="A16" s="93" t="s">
        <v>176</v>
      </c>
      <c r="B16" s="114"/>
      <c r="C16" s="351" t="s">
        <v>177</v>
      </c>
      <c r="D16" s="351"/>
      <c r="E16" s="352"/>
    </row>
    <row r="17" spans="1:6" ht="45" customHeight="1" thickBot="1">
      <c r="A17" s="93" t="s">
        <v>187</v>
      </c>
      <c r="B17" s="167"/>
      <c r="C17" s="167"/>
      <c r="D17" s="167"/>
      <c r="E17" s="168"/>
    </row>
    <row r="18" spans="1:6" ht="26.25" customHeight="1" thickBot="1">
      <c r="A18" s="192" t="s">
        <v>184</v>
      </c>
      <c r="B18" s="192"/>
      <c r="C18" s="192"/>
      <c r="D18" s="192"/>
      <c r="E18" s="192"/>
    </row>
    <row r="19" spans="1:6" ht="22.5" customHeight="1">
      <c r="A19" s="18" t="s">
        <v>123</v>
      </c>
      <c r="B19" s="193"/>
      <c r="C19" s="194"/>
      <c r="D19" s="194"/>
      <c r="E19" s="195"/>
    </row>
    <row r="20" spans="1:6" ht="22.5" customHeight="1" thickBot="1">
      <c r="A20" s="120" t="s">
        <v>124</v>
      </c>
      <c r="B20" s="121"/>
      <c r="C20" s="122" t="s">
        <v>125</v>
      </c>
      <c r="D20" s="190"/>
      <c r="E20" s="191"/>
    </row>
    <row r="21" spans="1:6" ht="26.25" customHeight="1" thickBot="1">
      <c r="A21" s="154" t="s">
        <v>86</v>
      </c>
      <c r="B21" s="123"/>
      <c r="C21" s="123"/>
      <c r="D21" s="123"/>
      <c r="E21" s="123"/>
    </row>
    <row r="22" spans="1:6" ht="22.5" customHeight="1">
      <c r="A22" s="130" t="s">
        <v>94</v>
      </c>
      <c r="B22" s="135" t="s">
        <v>95</v>
      </c>
      <c r="C22" s="135" t="s">
        <v>96</v>
      </c>
      <c r="D22" s="135" t="s">
        <v>97</v>
      </c>
      <c r="E22" s="126" t="s">
        <v>175</v>
      </c>
    </row>
    <row r="23" spans="1:6" ht="26.25" customHeight="1">
      <c r="A23" s="131" t="s">
        <v>87</v>
      </c>
      <c r="B23" s="155"/>
      <c r="C23" s="140">
        <v>1000</v>
      </c>
      <c r="D23" s="136" t="str">
        <f>E11</f>
        <v/>
      </c>
      <c r="E23" s="125" t="str">
        <f>IF(ISBLANK(B23),"",B23*C23*D23)</f>
        <v/>
      </c>
    </row>
    <row r="24" spans="1:6" ht="21.75" customHeight="1">
      <c r="A24" s="132" t="s">
        <v>88</v>
      </c>
      <c r="B24" s="156"/>
      <c r="C24" s="141">
        <v>1000</v>
      </c>
      <c r="D24" s="137" t="str">
        <f>E11</f>
        <v/>
      </c>
      <c r="E24" s="124" t="str">
        <f>IF(ISBLANK(B24),"",B24*C24*D24)</f>
        <v/>
      </c>
    </row>
    <row r="25" spans="1:6" ht="21.75" customHeight="1">
      <c r="A25" s="131" t="s">
        <v>89</v>
      </c>
      <c r="B25" s="155"/>
      <c r="C25" s="140">
        <v>2000</v>
      </c>
      <c r="D25" s="136" t="str">
        <f>E11</f>
        <v/>
      </c>
      <c r="E25" s="125" t="str">
        <f>IF(ISBLANK(B25),"",B25*C25*D25)</f>
        <v/>
      </c>
    </row>
    <row r="26" spans="1:6" ht="15" customHeight="1">
      <c r="A26" s="133" t="s">
        <v>128</v>
      </c>
      <c r="B26" s="157"/>
      <c r="C26" s="142"/>
      <c r="D26" s="138"/>
      <c r="E26" s="127"/>
    </row>
    <row r="27" spans="1:6" ht="15" customHeight="1">
      <c r="A27" s="133" t="s">
        <v>129</v>
      </c>
      <c r="B27" s="157"/>
      <c r="C27" s="142"/>
      <c r="D27" s="138"/>
      <c r="E27" s="127"/>
    </row>
    <row r="28" spans="1:6" ht="21.75" customHeight="1">
      <c r="A28" s="132" t="s">
        <v>90</v>
      </c>
      <c r="B28" s="156"/>
      <c r="C28" s="141">
        <v>2000</v>
      </c>
      <c r="D28" s="137" t="str">
        <f>E11</f>
        <v/>
      </c>
      <c r="E28" s="124" t="str">
        <f>IF(ISBLANK(B28),"",B28*C28*D28)</f>
        <v/>
      </c>
    </row>
    <row r="29" spans="1:6" ht="22.5" customHeight="1">
      <c r="A29" s="134" t="s">
        <v>91</v>
      </c>
      <c r="B29" s="158"/>
      <c r="C29" s="143">
        <v>0</v>
      </c>
      <c r="D29" s="139"/>
      <c r="E29" s="128"/>
    </row>
    <row r="30" spans="1:6" ht="20.25" customHeight="1">
      <c r="A30" s="185" t="s">
        <v>185</v>
      </c>
      <c r="B30" s="186"/>
      <c r="C30" s="186"/>
      <c r="D30" s="186"/>
      <c r="E30" s="186"/>
      <c r="F30" s="161"/>
    </row>
    <row r="31" spans="1:6" ht="21.75" customHeight="1">
      <c r="A31" s="132" t="s">
        <v>92</v>
      </c>
      <c r="B31" s="156"/>
      <c r="C31" s="141">
        <v>4500</v>
      </c>
      <c r="D31" s="137" t="str">
        <f>E11</f>
        <v/>
      </c>
      <c r="E31" s="124" t="str">
        <f>IF(ISBLANK(B31),"",B31*C31*D31)</f>
        <v/>
      </c>
    </row>
    <row r="32" spans="1:6" ht="21.75" customHeight="1">
      <c r="A32" s="144" t="s">
        <v>172</v>
      </c>
      <c r="B32" s="156"/>
      <c r="C32" s="141"/>
      <c r="D32" s="137"/>
      <c r="E32" s="124"/>
    </row>
    <row r="33" spans="1:5" ht="21.75" customHeight="1">
      <c r="A33" s="131" t="s">
        <v>93</v>
      </c>
      <c r="B33" s="155"/>
      <c r="C33" s="140">
        <v>1000</v>
      </c>
      <c r="D33" s="136" t="str">
        <f>E11</f>
        <v/>
      </c>
      <c r="E33" s="125" t="str">
        <f t="shared" ref="E33:E39" si="0">IF(ISBLANK(B33),"",B33*C33*D33)</f>
        <v/>
      </c>
    </row>
    <row r="34" spans="1:5" ht="21.75" customHeight="1">
      <c r="A34" s="132" t="s">
        <v>104</v>
      </c>
      <c r="B34" s="156"/>
      <c r="C34" s="141">
        <v>200</v>
      </c>
      <c r="D34" s="137" t="str">
        <f>E11</f>
        <v/>
      </c>
      <c r="E34" s="124" t="str">
        <f t="shared" si="0"/>
        <v/>
      </c>
    </row>
    <row r="35" spans="1:5" ht="21.75" customHeight="1">
      <c r="A35" s="131" t="s">
        <v>105</v>
      </c>
      <c r="B35" s="155"/>
      <c r="C35" s="140">
        <v>200</v>
      </c>
      <c r="D35" s="136" t="str">
        <f>E11</f>
        <v/>
      </c>
      <c r="E35" s="125" t="str">
        <f t="shared" si="0"/>
        <v/>
      </c>
    </row>
    <row r="36" spans="1:5" ht="21.75" customHeight="1">
      <c r="A36" s="132" t="s">
        <v>106</v>
      </c>
      <c r="B36" s="156"/>
      <c r="C36" s="141">
        <v>100</v>
      </c>
      <c r="D36" s="137" t="str">
        <f>E11</f>
        <v/>
      </c>
      <c r="E36" s="124" t="str">
        <f t="shared" si="0"/>
        <v/>
      </c>
    </row>
    <row r="37" spans="1:5" ht="21.75" customHeight="1">
      <c r="A37" s="131" t="s">
        <v>107</v>
      </c>
      <c r="B37" s="155"/>
      <c r="C37" s="140">
        <v>1000</v>
      </c>
      <c r="D37" s="136" t="str">
        <f>E11</f>
        <v/>
      </c>
      <c r="E37" s="125" t="str">
        <f t="shared" si="0"/>
        <v/>
      </c>
    </row>
    <row r="38" spans="1:5" ht="21.75" customHeight="1">
      <c r="A38" s="132" t="s">
        <v>108</v>
      </c>
      <c r="B38" s="156"/>
      <c r="C38" s="141">
        <v>2000</v>
      </c>
      <c r="D38" s="137" t="str">
        <f>E11</f>
        <v/>
      </c>
      <c r="E38" s="124" t="str">
        <f t="shared" si="0"/>
        <v/>
      </c>
    </row>
    <row r="39" spans="1:5" ht="21.75" customHeight="1">
      <c r="A39" s="131" t="s">
        <v>109</v>
      </c>
      <c r="B39" s="155"/>
      <c r="C39" s="140">
        <v>2000</v>
      </c>
      <c r="D39" s="136" t="str">
        <f>E11</f>
        <v/>
      </c>
      <c r="E39" s="125" t="str">
        <f t="shared" si="0"/>
        <v/>
      </c>
    </row>
    <row r="40" spans="1:5" ht="21.75" customHeight="1">
      <c r="A40" s="145" t="s">
        <v>183</v>
      </c>
      <c r="B40" s="156"/>
      <c r="C40" s="141">
        <v>0</v>
      </c>
      <c r="D40" s="146"/>
      <c r="E40" s="129"/>
    </row>
    <row r="41" spans="1:5" ht="21.75" customHeight="1" thickBot="1">
      <c r="A41" s="187" t="s">
        <v>186</v>
      </c>
      <c r="B41" s="188"/>
      <c r="C41" s="188"/>
      <c r="D41" s="188"/>
      <c r="E41" s="189"/>
    </row>
    <row r="42" spans="1:5" ht="9.9499999999999993" customHeight="1">
      <c r="A42" s="13"/>
      <c r="C42" s="9"/>
      <c r="D42" s="9"/>
      <c r="E42" s="9"/>
    </row>
    <row r="43" spans="1:5">
      <c r="A43" s="10"/>
      <c r="B43" s="10"/>
      <c r="C43" s="10"/>
      <c r="D43" s="10"/>
      <c r="E43" s="10"/>
    </row>
    <row r="44" spans="1:5">
      <c r="A44" s="8"/>
      <c r="C44" s="9"/>
      <c r="D44" s="9"/>
      <c r="E44" s="9"/>
    </row>
    <row r="45" spans="1:5">
      <c r="A45" s="8"/>
      <c r="C45" s="9"/>
      <c r="D45" s="9"/>
      <c r="E45" s="9"/>
    </row>
    <row r="46" spans="1:5">
      <c r="A46" s="8"/>
      <c r="C46" s="9"/>
      <c r="D46" s="9"/>
      <c r="E46" s="9"/>
    </row>
    <row r="47" spans="1:5">
      <c r="C47" s="1"/>
      <c r="D47" s="1"/>
      <c r="E47" s="1"/>
    </row>
    <row r="48" spans="1:5">
      <c r="C48" s="1"/>
      <c r="D48" s="1"/>
      <c r="E48" s="1"/>
    </row>
    <row r="49" spans="3:6">
      <c r="C49" s="1"/>
      <c r="D49" s="1"/>
      <c r="E49" s="1"/>
    </row>
    <row r="50" spans="3:6">
      <c r="C50" s="1"/>
      <c r="D50" s="1"/>
      <c r="E50" s="1"/>
    </row>
    <row r="51" spans="3:6">
      <c r="C51" s="1"/>
      <c r="D51" s="1"/>
      <c r="E51" s="1"/>
    </row>
    <row r="52" spans="3:6">
      <c r="C52" s="1"/>
      <c r="D52" s="1"/>
      <c r="E52" s="1"/>
    </row>
    <row r="53" spans="3:6">
      <c r="C53" s="2"/>
      <c r="D53" s="2"/>
      <c r="E53" s="2"/>
      <c r="F53" s="2"/>
    </row>
  </sheetData>
  <sheetProtection algorithmName="SHA-512" hashValue="cn4pmHa7vJAuGtR/FYbXCD/D5mcCtVxk0ANUhKUvVMeLrAuGhBla90l+doLUACc5VBLH2u+OZj7cI+QpzHZHsg==" saltValue="Cj4Ffk0lgOyT4tvnHw11FQ==" spinCount="100000" sheet="1" objects="1" scenarios="1"/>
  <dataConsolidate/>
  <mergeCells count="20">
    <mergeCell ref="A30:E30"/>
    <mergeCell ref="A41:E41"/>
    <mergeCell ref="C16:E16"/>
    <mergeCell ref="D20:E20"/>
    <mergeCell ref="A18:E18"/>
    <mergeCell ref="B19:E19"/>
    <mergeCell ref="C2:E2"/>
    <mergeCell ref="B15:E15"/>
    <mergeCell ref="B17:E17"/>
    <mergeCell ref="B3:E3"/>
    <mergeCell ref="B4:E4"/>
    <mergeCell ref="B8:E8"/>
    <mergeCell ref="B7:E7"/>
    <mergeCell ref="B6:E6"/>
    <mergeCell ref="B5:E5"/>
    <mergeCell ref="C12:E13"/>
    <mergeCell ref="B14:C14"/>
    <mergeCell ref="D10:E10"/>
    <mergeCell ref="B10:C10"/>
    <mergeCell ref="B11:C11"/>
  </mergeCells>
  <phoneticPr fontId="2"/>
  <dataValidations count="8">
    <dataValidation type="list" allowBlank="1" showInputMessage="1" showErrorMessage="1" sqref="B12" xr:uid="{F9C270AE-931B-42AF-855D-2BA159004CE9}">
      <formula1>階数</formula1>
    </dataValidation>
    <dataValidation type="list" allowBlank="1" showInputMessage="1" showErrorMessage="1" sqref="B13" xr:uid="{F77B18A6-2F67-4322-92B5-0B17A02D81A8}">
      <formula1>INDIRECT(B12)</formula1>
    </dataValidation>
    <dataValidation type="list" allowBlank="1" showInputMessage="1" showErrorMessage="1" sqref="B26:B27" xr:uid="{7E29F1C9-9B7B-45F4-AC1B-BBD5C93F5F4F}">
      <formula1>"1,2"</formula1>
    </dataValidation>
    <dataValidation type="textLength" operator="lessThanOrEqual" allowBlank="1" showInputMessage="1" showErrorMessage="1" sqref="B19:E19" xr:uid="{5372ADB3-DFA5-46D7-B58B-4EB5F7BBF680}">
      <formula1>30</formula1>
    </dataValidation>
    <dataValidation type="list" allowBlank="1" showInputMessage="1" showErrorMessage="1" sqref="B29" xr:uid="{84EB7CD5-8A8A-416C-90D4-074ADBB979BB}">
      <formula1>"必要,不要"</formula1>
    </dataValidation>
    <dataValidation type="list" allowBlank="1" showInputMessage="1" showErrorMessage="1" sqref="B32" xr:uid="{862D30F7-F3EA-4580-ACC0-5087B075A2DA}">
      <formula1>"HDMI,D-sub"</formula1>
    </dataValidation>
    <dataValidation type="list" allowBlank="1" showInputMessage="1" showErrorMessage="1" sqref="B16" xr:uid="{98260D26-AF8D-49CE-AD1F-219DF0819362}">
      <formula1>"ハイブリッド会議等,閲覧のみ,使用なし"</formula1>
    </dataValidation>
    <dataValidation type="list" allowBlank="1" showInputMessage="1" showErrorMessage="1" sqref="B40" xr:uid="{1CD7C6F7-2E72-450A-96C0-93CD22E2230F}">
      <formula1>"1,2,3,4"</formula1>
    </dataValidation>
  </dataValidations>
  <pageMargins left="0.7" right="0.7" top="0.75" bottom="0.75" header="0.3" footer="0.3"/>
  <pageSetup paperSize="9" scale="35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255B789-BF6B-4248-B3A6-E4E83DDA7FA3}">
          <x14:formula1>
            <xm:f>設定!$A$23:$A$32</xm:f>
          </x14:formula1>
          <xm:sqref>C14 B14</xm:sqref>
        </x14:dataValidation>
        <x14:dataValidation type="list" allowBlank="1" showInputMessage="1" showErrorMessage="1" xr:uid="{1047380E-FD38-43EF-AAD3-8B103484A425}">
          <x14:formula1>
            <xm:f>設定!$A$34:$A$35</xm:f>
          </x14:formula1>
          <xm:sqref>B20 D20:E20</xm:sqref>
        </x14:dataValidation>
        <x14:dataValidation type="list" allowBlank="1" showInputMessage="1" showErrorMessage="1" xr:uid="{2101B7E3-4BA7-4102-8A62-5660BAF32334}">
          <x14:formula1>
            <xm:f>設定!$A$5:$A$16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DFEA1-5C41-4FD2-B4F6-747C9458D810}">
  <sheetPr>
    <tabColor rgb="FFFF0000"/>
  </sheetPr>
  <dimension ref="A1:AN58"/>
  <sheetViews>
    <sheetView view="pageBreakPreview" zoomScaleNormal="85" zoomScaleSheetLayoutView="100" workbookViewId="0">
      <selection activeCell="A2" sqref="A2:AN2"/>
    </sheetView>
  </sheetViews>
  <sheetFormatPr defaultRowHeight="18.75"/>
  <cols>
    <col min="1" max="23" width="2.125" customWidth="1"/>
    <col min="24" max="24" width="2.625" customWidth="1"/>
    <col min="25" max="40" width="2.125" customWidth="1"/>
  </cols>
  <sheetData>
    <row r="1" spans="1:40" ht="21.75" customHeight="1">
      <c r="A1" s="336" t="s">
        <v>188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</row>
    <row r="2" spans="1:40" ht="30" customHeight="1">
      <c r="A2" s="337" t="s">
        <v>189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</row>
    <row r="3" spans="1:40" ht="19.5" customHeight="1">
      <c r="A3" s="338" t="s">
        <v>191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9.5" customHeight="1">
      <c r="A4" s="338" t="s">
        <v>192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</row>
    <row r="5" spans="1:40" ht="19.5" customHeight="1">
      <c r="A5" s="338" t="s">
        <v>193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E5" s="339">
        <f ca="1">TODAY()</f>
        <v>45434</v>
      </c>
      <c r="AF5" s="339"/>
      <c r="AG5" s="339"/>
      <c r="AH5" s="339"/>
      <c r="AI5" s="339"/>
      <c r="AJ5" s="339"/>
      <c r="AK5" s="339"/>
      <c r="AL5" s="339"/>
      <c r="AM5" s="339"/>
      <c r="AN5" s="339"/>
    </row>
    <row r="6" spans="1:40" ht="13.5" customHeight="1">
      <c r="A6" s="227" t="s">
        <v>130</v>
      </c>
      <c r="B6" s="197"/>
      <c r="C6" s="197"/>
      <c r="D6" s="228"/>
      <c r="E6" s="196" t="s">
        <v>190</v>
      </c>
      <c r="F6" s="197"/>
      <c r="G6" s="197"/>
      <c r="H6" s="197"/>
      <c r="I6" s="197"/>
      <c r="J6" s="19" t="s">
        <v>77</v>
      </c>
      <c r="K6" s="250" t="str">
        <f>IF(ISBLANK(入力用!B2),"",入力用!B2)</f>
        <v/>
      </c>
      <c r="L6" s="250"/>
      <c r="M6" s="250"/>
      <c r="N6" s="250"/>
      <c r="O6" s="250"/>
      <c r="P6" s="250"/>
      <c r="Q6" s="250"/>
      <c r="R6" s="250"/>
      <c r="S6" s="250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2"/>
    </row>
    <row r="7" spans="1:40" ht="13.5" customHeight="1">
      <c r="A7" s="229"/>
      <c r="B7" s="230"/>
      <c r="C7" s="230"/>
      <c r="D7" s="231"/>
      <c r="E7" s="198"/>
      <c r="F7" s="199"/>
      <c r="G7" s="199"/>
      <c r="H7" s="199"/>
      <c r="I7" s="199"/>
      <c r="J7" s="22"/>
      <c r="K7" s="246" t="str">
        <f>IF(ISBLANK(入力用!B3),"",入力用!B3)</f>
        <v/>
      </c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7"/>
    </row>
    <row r="8" spans="1:40" ht="13.5" customHeight="1">
      <c r="A8" s="229"/>
      <c r="B8" s="230"/>
      <c r="C8" s="230"/>
      <c r="D8" s="231"/>
      <c r="E8" s="234" t="s">
        <v>131</v>
      </c>
      <c r="F8" s="235"/>
      <c r="G8" s="235"/>
      <c r="H8" s="235"/>
      <c r="I8" s="235"/>
      <c r="K8" s="244" t="str">
        <f>IF(ISBLANK(入力用!B4),"",入力用!B4)</f>
        <v/>
      </c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5"/>
    </row>
    <row r="9" spans="1:40" ht="13.5" customHeight="1">
      <c r="A9" s="229"/>
      <c r="B9" s="230"/>
      <c r="C9" s="230"/>
      <c r="D9" s="231"/>
      <c r="E9" s="236"/>
      <c r="F9" s="237"/>
      <c r="G9" s="237"/>
      <c r="H9" s="237"/>
      <c r="I9" s="237"/>
      <c r="J9" s="22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7"/>
    </row>
    <row r="10" spans="1:40" ht="13.5" customHeight="1">
      <c r="A10" s="229"/>
      <c r="B10" s="230"/>
      <c r="C10" s="230"/>
      <c r="D10" s="231"/>
      <c r="E10" s="240" t="s">
        <v>132</v>
      </c>
      <c r="F10" s="241"/>
      <c r="G10" s="241"/>
      <c r="H10" s="241"/>
      <c r="I10" s="241"/>
      <c r="K10" s="248" t="str">
        <f>IF(ISBLANK(入力用!B6),"",入力用!B6)</f>
        <v/>
      </c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X10" s="225" t="s">
        <v>196</v>
      </c>
      <c r="Y10" s="225"/>
      <c r="Z10" s="225"/>
      <c r="AA10" s="225"/>
      <c r="AB10" s="225"/>
      <c r="AC10" s="244" t="str">
        <f>IF(ISBLANK(入力用!B5),"",入力用!B5)</f>
        <v/>
      </c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5"/>
    </row>
    <row r="11" spans="1:40" ht="13.5" customHeight="1">
      <c r="A11" s="229"/>
      <c r="B11" s="230"/>
      <c r="C11" s="230"/>
      <c r="D11" s="231"/>
      <c r="E11" s="242"/>
      <c r="F11" s="243"/>
      <c r="G11" s="243"/>
      <c r="H11" s="243"/>
      <c r="I11" s="243"/>
      <c r="J11" s="25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2"/>
      <c r="X11" s="226"/>
      <c r="Y11" s="226"/>
      <c r="Z11" s="226"/>
      <c r="AA11" s="226"/>
      <c r="AB11" s="22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7"/>
    </row>
    <row r="12" spans="1:40" ht="13.5" customHeight="1">
      <c r="A12" s="229"/>
      <c r="B12" s="230"/>
      <c r="C12" s="230"/>
      <c r="D12" s="231"/>
      <c r="E12" s="240" t="s">
        <v>133</v>
      </c>
      <c r="F12" s="241"/>
      <c r="G12" s="241"/>
      <c r="H12" s="241"/>
      <c r="I12" s="241"/>
      <c r="K12" s="225" t="str">
        <f>IF(ISBLANK(入力用!B7),"",入力用!B7)</f>
        <v/>
      </c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X12" s="225" t="s">
        <v>197</v>
      </c>
      <c r="Y12" s="225"/>
      <c r="Z12" s="225"/>
      <c r="AA12" s="225"/>
      <c r="AB12" s="225"/>
      <c r="AC12" s="225" t="str">
        <f>IF(ISBLANK(入力用!B8),"",入力用!B8)</f>
        <v/>
      </c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38"/>
    </row>
    <row r="13" spans="1:40" ht="13.5" customHeight="1">
      <c r="A13" s="232"/>
      <c r="B13" s="199"/>
      <c r="C13" s="199"/>
      <c r="D13" s="233"/>
      <c r="E13" s="242"/>
      <c r="F13" s="243"/>
      <c r="G13" s="243"/>
      <c r="H13" s="243"/>
      <c r="I13" s="243"/>
      <c r="J13" s="22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39"/>
    </row>
    <row r="14" spans="1:40" ht="13.5" customHeight="1">
      <c r="A14" s="227" t="s">
        <v>162</v>
      </c>
      <c r="B14" s="197"/>
      <c r="C14" s="197"/>
      <c r="D14" s="197"/>
      <c r="E14" s="197"/>
      <c r="F14" s="197"/>
      <c r="G14" s="197"/>
      <c r="H14" s="197"/>
      <c r="I14" s="23"/>
      <c r="K14" s="197" t="s">
        <v>163</v>
      </c>
      <c r="L14" s="197"/>
      <c r="M14" s="197"/>
      <c r="N14" s="197"/>
      <c r="O14" s="282" t="str">
        <f>IF(ISBLANK(入力用!B20),"",入力用!B20)</f>
        <v/>
      </c>
      <c r="P14" s="282"/>
      <c r="Q14" s="282"/>
      <c r="R14" s="282"/>
      <c r="S14" s="282"/>
      <c r="T14" s="282"/>
      <c r="U14" s="23"/>
      <c r="V14" s="23"/>
      <c r="X14" s="225" t="s">
        <v>164</v>
      </c>
      <c r="Y14" s="225"/>
      <c r="Z14" s="225"/>
      <c r="AA14" s="225"/>
      <c r="AB14" s="225"/>
      <c r="AC14" s="225"/>
      <c r="AD14" s="225"/>
      <c r="AE14" s="282" t="str">
        <f>IF(ISBLANK(入力用!D20),"",入力用!D20)</f>
        <v/>
      </c>
      <c r="AF14" s="282"/>
      <c r="AG14" s="282"/>
      <c r="AH14" s="282"/>
      <c r="AI14" s="282"/>
      <c r="AJ14" s="282"/>
      <c r="AK14" s="282"/>
      <c r="AL14" s="282"/>
      <c r="AM14" s="23"/>
      <c r="AN14" s="24"/>
    </row>
    <row r="15" spans="1:40" ht="13.5" customHeight="1">
      <c r="A15" s="229"/>
      <c r="B15" s="230"/>
      <c r="C15" s="230"/>
      <c r="D15" s="230"/>
      <c r="E15" s="230"/>
      <c r="F15" s="230"/>
      <c r="G15" s="230"/>
      <c r="H15" s="230"/>
      <c r="I15" s="33"/>
      <c r="J15" s="22"/>
      <c r="K15" s="199"/>
      <c r="L15" s="199"/>
      <c r="M15" s="199"/>
      <c r="N15" s="199"/>
      <c r="O15" s="283"/>
      <c r="P15" s="283"/>
      <c r="Q15" s="283"/>
      <c r="R15" s="283"/>
      <c r="S15" s="283"/>
      <c r="T15" s="283"/>
      <c r="U15" s="22"/>
      <c r="V15" s="22"/>
      <c r="W15" s="22"/>
      <c r="X15" s="226"/>
      <c r="Y15" s="226"/>
      <c r="Z15" s="226"/>
      <c r="AA15" s="226"/>
      <c r="AB15" s="226"/>
      <c r="AC15" s="226"/>
      <c r="AD15" s="226"/>
      <c r="AE15" s="283"/>
      <c r="AF15" s="283"/>
      <c r="AG15" s="283"/>
      <c r="AH15" s="283"/>
      <c r="AI15" s="283"/>
      <c r="AJ15" s="283"/>
      <c r="AK15" s="283"/>
      <c r="AL15" s="284"/>
      <c r="AM15" s="33"/>
      <c r="AN15" s="83"/>
    </row>
    <row r="16" spans="1:40" ht="13.5" customHeight="1">
      <c r="A16" s="313" t="s">
        <v>134</v>
      </c>
      <c r="B16" s="314"/>
      <c r="C16" s="314"/>
      <c r="D16" s="314"/>
      <c r="E16" s="314"/>
      <c r="F16" s="314"/>
      <c r="G16" s="104"/>
      <c r="H16" s="317" t="str">
        <f>IF(ISBLANK(入力用!B19),"",入力用!B19)</f>
        <v/>
      </c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9"/>
      <c r="AL16" s="105"/>
      <c r="AM16" s="20"/>
      <c r="AN16" s="26"/>
    </row>
    <row r="17" spans="1:40" ht="13.5" customHeight="1">
      <c r="A17" s="313"/>
      <c r="B17" s="314"/>
      <c r="C17" s="314"/>
      <c r="D17" s="314"/>
      <c r="E17" s="314"/>
      <c r="F17" s="314"/>
      <c r="G17" s="103"/>
      <c r="H17" s="320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2"/>
      <c r="AL17" s="105"/>
      <c r="AM17" s="20"/>
      <c r="AN17" s="26"/>
    </row>
    <row r="18" spans="1:40" ht="13.5" customHeight="1">
      <c r="A18" s="315" t="s">
        <v>135</v>
      </c>
      <c r="B18" s="316"/>
      <c r="C18" s="316"/>
      <c r="D18" s="316"/>
      <c r="E18" s="316"/>
      <c r="F18" s="316"/>
      <c r="G18" s="103"/>
      <c r="H18" s="320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2"/>
      <c r="AL18" s="105"/>
      <c r="AM18" s="20"/>
      <c r="AN18" s="26"/>
    </row>
    <row r="19" spans="1:40" ht="13.5" customHeight="1">
      <c r="A19" s="315"/>
      <c r="B19" s="316"/>
      <c r="C19" s="316"/>
      <c r="D19" s="316"/>
      <c r="E19" s="316"/>
      <c r="F19" s="316"/>
      <c r="G19" s="103"/>
      <c r="H19" s="323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5"/>
      <c r="AL19" s="105"/>
      <c r="AM19" s="20"/>
      <c r="AN19" s="26"/>
    </row>
    <row r="20" spans="1:40" ht="12" customHeight="1">
      <c r="A20" s="27"/>
      <c r="B20" s="28"/>
      <c r="C20" s="28"/>
      <c r="D20" s="28"/>
      <c r="E20" s="28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9"/>
      <c r="AM20" s="29"/>
      <c r="AN20" s="30"/>
    </row>
    <row r="21" spans="1:40" ht="13.5" customHeight="1">
      <c r="A21" s="285" t="s">
        <v>136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 t="s">
        <v>137</v>
      </c>
      <c r="R21" s="286"/>
      <c r="S21" s="286"/>
      <c r="T21" s="286"/>
      <c r="U21" s="286"/>
      <c r="V21" s="286"/>
      <c r="W21" s="286"/>
      <c r="X21" s="286"/>
      <c r="Y21" s="286"/>
      <c r="Z21" s="288" t="s">
        <v>138</v>
      </c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9"/>
    </row>
    <row r="22" spans="1:40" ht="13.5" customHeight="1">
      <c r="A22" s="287"/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89"/>
    </row>
    <row r="23" spans="1:40" ht="13.5" customHeight="1">
      <c r="A23" s="291" t="str">
        <f>IF(ISBLANK(入力用!B10),"",入力用!B10)</f>
        <v/>
      </c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57" t="str">
        <f>IF(ISBLANK(入力用!B13),"",入力用!B13)</f>
        <v/>
      </c>
      <c r="R23" s="258"/>
      <c r="S23" s="258"/>
      <c r="T23" s="258"/>
      <c r="U23" s="258"/>
      <c r="V23" s="258"/>
      <c r="W23" s="258"/>
      <c r="X23" s="258"/>
      <c r="Y23" s="259"/>
      <c r="Z23" s="257" t="str">
        <f>IF(ISBLANK(入力用!B15),"",入力用!B15)</f>
        <v/>
      </c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66"/>
    </row>
    <row r="24" spans="1:40" ht="13.5" customHeight="1">
      <c r="A24" s="291"/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60"/>
      <c r="R24" s="261"/>
      <c r="S24" s="261"/>
      <c r="T24" s="261"/>
      <c r="U24" s="261"/>
      <c r="V24" s="261"/>
      <c r="W24" s="261"/>
      <c r="X24" s="261"/>
      <c r="Y24" s="262"/>
      <c r="Z24" s="260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7"/>
    </row>
    <row r="25" spans="1:40" ht="13.5" customHeight="1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63"/>
      <c r="R25" s="264"/>
      <c r="S25" s="264"/>
      <c r="T25" s="264"/>
      <c r="U25" s="264"/>
      <c r="V25" s="264"/>
      <c r="W25" s="264"/>
      <c r="X25" s="264"/>
      <c r="Y25" s="265"/>
      <c r="Z25" s="268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  <c r="AN25" s="270"/>
    </row>
    <row r="26" spans="1:40" ht="13.5" customHeight="1">
      <c r="A26" s="227" t="s">
        <v>139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23"/>
      <c r="M26" s="197" t="s">
        <v>61</v>
      </c>
      <c r="N26" s="197"/>
      <c r="O26" s="197"/>
      <c r="P26" s="228"/>
      <c r="Q26" s="271" t="s">
        <v>140</v>
      </c>
      <c r="R26" s="271"/>
      <c r="S26" s="271"/>
      <c r="T26" s="271"/>
      <c r="U26" s="271"/>
      <c r="V26" s="272"/>
      <c r="W26" s="272"/>
      <c r="X26" s="272"/>
      <c r="Y26" s="273"/>
      <c r="Z26" s="274" t="s">
        <v>141</v>
      </c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8" t="s">
        <v>60</v>
      </c>
      <c r="AN26" s="279"/>
    </row>
    <row r="27" spans="1:40" ht="13.5" customHeight="1">
      <c r="A27" s="232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22"/>
      <c r="M27" s="199"/>
      <c r="N27" s="199"/>
      <c r="O27" s="199"/>
      <c r="P27" s="233"/>
      <c r="Q27" s="271"/>
      <c r="R27" s="271"/>
      <c r="S27" s="271"/>
      <c r="T27" s="271"/>
      <c r="U27" s="271"/>
      <c r="V27" s="272"/>
      <c r="W27" s="272"/>
      <c r="X27" s="272"/>
      <c r="Y27" s="273"/>
      <c r="Z27" s="276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  <c r="AM27" s="280"/>
      <c r="AN27" s="281"/>
    </row>
    <row r="28" spans="1:40" ht="13.5" customHeight="1">
      <c r="A28" s="301" t="str">
        <f>IF(ISBLANK(入力用!B11),"",入力用!B11)</f>
        <v/>
      </c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87"/>
      <c r="M28" s="253" t="str">
        <f>入力用!E11</f>
        <v/>
      </c>
      <c r="N28" s="253"/>
      <c r="O28" s="253"/>
      <c r="P28" s="254"/>
      <c r="Q28" s="31" t="str">
        <f>IF(入力用!B16="ハイブリッド会議等","■","□")</f>
        <v>□</v>
      </c>
      <c r="R28" s="332" t="s">
        <v>178</v>
      </c>
      <c r="S28" s="332"/>
      <c r="T28" s="332"/>
      <c r="U28" s="332"/>
      <c r="V28" s="332"/>
      <c r="W28" s="332"/>
      <c r="X28" s="332"/>
      <c r="Y28" s="333"/>
      <c r="Z28" s="37" t="s">
        <v>142</v>
      </c>
      <c r="AA28" s="38"/>
      <c r="AB28" s="38"/>
      <c r="AC28" s="39"/>
      <c r="AD28" s="40"/>
      <c r="AE28" s="40"/>
      <c r="AF28" s="40"/>
      <c r="AG28" s="40"/>
      <c r="AH28" s="40"/>
      <c r="AI28" s="40"/>
      <c r="AJ28" s="40"/>
      <c r="AK28" s="40"/>
      <c r="AL28" s="40"/>
      <c r="AM28" s="251" t="str">
        <f>IF(ISBLANK(入力用!B23),"",入力用!B23)</f>
        <v/>
      </c>
      <c r="AN28" s="252"/>
    </row>
    <row r="29" spans="1:40" ht="13.5" customHeight="1">
      <c r="A29" s="302"/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88"/>
      <c r="M29" s="255"/>
      <c r="N29" s="255"/>
      <c r="O29" s="255"/>
      <c r="P29" s="256"/>
      <c r="Q29" s="32" t="str">
        <f>IF(入力用!B16="閲覧のみ","■","□")</f>
        <v>□</v>
      </c>
      <c r="R29" s="299" t="s">
        <v>179</v>
      </c>
      <c r="S29" s="299"/>
      <c r="T29" s="299"/>
      <c r="U29" s="299"/>
      <c r="V29" s="299"/>
      <c r="W29" s="299"/>
      <c r="X29" s="299"/>
      <c r="Y29" s="300"/>
      <c r="Z29" s="41" t="s">
        <v>143</v>
      </c>
      <c r="AA29" s="42"/>
      <c r="AB29" s="42"/>
      <c r="AC29" s="43"/>
      <c r="AD29" s="44"/>
      <c r="AE29" s="44"/>
      <c r="AF29" s="44"/>
      <c r="AG29" s="44"/>
      <c r="AH29" s="44"/>
      <c r="AI29" s="44"/>
      <c r="AJ29" s="44"/>
      <c r="AK29" s="44"/>
      <c r="AL29" s="44"/>
      <c r="AM29" s="202" t="str">
        <f>IF(ISBLANK(入力用!B24),"",入力用!B24)</f>
        <v/>
      </c>
      <c r="AN29" s="203"/>
    </row>
    <row r="30" spans="1:40" ht="13.5" customHeight="1">
      <c r="A30" s="49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6"/>
      <c r="Q30" s="32" t="str">
        <f>IF(入力用!B16="使用なし","■","□")</f>
        <v>□</v>
      </c>
      <c r="R30" s="299" t="s">
        <v>180</v>
      </c>
      <c r="S30" s="299"/>
      <c r="T30" s="299"/>
      <c r="U30" s="299"/>
      <c r="V30" s="299"/>
      <c r="W30" s="299"/>
      <c r="X30" s="299"/>
      <c r="Y30" s="300"/>
      <c r="Z30" s="46" t="s">
        <v>144</v>
      </c>
      <c r="AA30" s="34"/>
      <c r="AB30" s="34"/>
      <c r="AC30" s="47"/>
      <c r="AD30" s="48"/>
      <c r="AE30" s="48"/>
      <c r="AF30" s="48"/>
      <c r="AG30" s="48"/>
      <c r="AH30" s="48"/>
      <c r="AI30" s="48"/>
      <c r="AJ30" s="48"/>
      <c r="AK30" s="48"/>
      <c r="AL30" s="48"/>
      <c r="AM30" s="206" t="str">
        <f>IF(ISBLANK(入力用!B25),"",入力用!B25)</f>
        <v/>
      </c>
      <c r="AN30" s="207"/>
    </row>
    <row r="31" spans="1:40" ht="13.5" customHeight="1">
      <c r="A31" s="293" t="s">
        <v>167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5"/>
      <c r="Q31" s="310" t="s">
        <v>145</v>
      </c>
      <c r="R31" s="311"/>
      <c r="S31" s="311"/>
      <c r="T31" s="311"/>
      <c r="U31" s="311"/>
      <c r="V31" s="311"/>
      <c r="W31" s="311"/>
      <c r="X31" s="311"/>
      <c r="Y31" s="312"/>
      <c r="Z31" s="326" t="s">
        <v>168</v>
      </c>
      <c r="AA31" s="327"/>
      <c r="AB31" s="327"/>
      <c r="AC31" s="327"/>
      <c r="AD31" s="35" t="str">
        <f>IF(ISBLANK(入力用!B26),"",入力用!B26)</f>
        <v/>
      </c>
      <c r="AE31" s="35" t="s">
        <v>169</v>
      </c>
      <c r="AF31" s="220" t="s">
        <v>194</v>
      </c>
      <c r="AG31" s="221"/>
      <c r="AH31" s="221"/>
      <c r="AI31" s="221"/>
      <c r="AJ31" s="221"/>
      <c r="AK31" s="221"/>
      <c r="AL31" s="221"/>
      <c r="AM31" s="221"/>
      <c r="AN31" s="222"/>
    </row>
    <row r="32" spans="1:40" ht="13.5" customHeight="1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5"/>
      <c r="Q32" s="310"/>
      <c r="R32" s="311"/>
      <c r="S32" s="311"/>
      <c r="T32" s="311"/>
      <c r="U32" s="311"/>
      <c r="V32" s="311"/>
      <c r="W32" s="311"/>
      <c r="X32" s="311"/>
      <c r="Y32" s="312"/>
      <c r="Z32" s="328" t="s">
        <v>170</v>
      </c>
      <c r="AA32" s="329"/>
      <c r="AB32" s="329"/>
      <c r="AC32" s="329"/>
      <c r="AD32" s="50" t="str">
        <f>IF(ISBLANK(入力用!B27),"",入力用!B27)</f>
        <v/>
      </c>
      <c r="AE32" s="50" t="s">
        <v>169</v>
      </c>
      <c r="AF32" s="223"/>
      <c r="AG32" s="223"/>
      <c r="AH32" s="223"/>
      <c r="AI32" s="223"/>
      <c r="AJ32" s="223"/>
      <c r="AK32" s="223"/>
      <c r="AL32" s="223"/>
      <c r="AM32" s="223"/>
      <c r="AN32" s="224"/>
    </row>
    <row r="33" spans="1:40" ht="13.5" customHeight="1">
      <c r="A33" s="293" t="s">
        <v>166</v>
      </c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5"/>
      <c r="Q33" s="310"/>
      <c r="R33" s="311"/>
      <c r="S33" s="311"/>
      <c r="T33" s="311"/>
      <c r="U33" s="311"/>
      <c r="V33" s="311"/>
      <c r="W33" s="311"/>
      <c r="X33" s="311"/>
      <c r="Y33" s="312"/>
      <c r="Z33" s="41" t="s">
        <v>146</v>
      </c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208" t="str">
        <f>IF(ISBLANK(入力用!B28),"",入力用!B28)</f>
        <v/>
      </c>
      <c r="AN33" s="209"/>
    </row>
    <row r="34" spans="1:40" ht="13.5" customHeight="1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5"/>
      <c r="Q34" s="296"/>
      <c r="R34" s="297"/>
      <c r="S34" s="297"/>
      <c r="T34" s="297"/>
      <c r="U34" s="297"/>
      <c r="V34" s="297"/>
      <c r="W34" s="297"/>
      <c r="X34" s="297"/>
      <c r="Y34" s="298"/>
      <c r="Z34" s="90" t="str">
        <f>IF(入力用!B29="必要","■","□")</f>
        <v>□</v>
      </c>
      <c r="AA34" s="89" t="s">
        <v>171</v>
      </c>
      <c r="AB34" s="35"/>
      <c r="AC34" s="48"/>
      <c r="AD34" s="48"/>
      <c r="AE34" s="33"/>
      <c r="AF34" s="216" t="s">
        <v>195</v>
      </c>
      <c r="AG34" s="216"/>
      <c r="AH34" s="216"/>
      <c r="AI34" s="216"/>
      <c r="AJ34" s="216"/>
      <c r="AK34" s="216"/>
      <c r="AL34" s="216"/>
      <c r="AM34" s="216"/>
      <c r="AN34" s="217"/>
    </row>
    <row r="35" spans="1:40" ht="13.5" customHeight="1">
      <c r="A35" s="49"/>
      <c r="B35" s="77"/>
      <c r="C35" s="33"/>
      <c r="D35" s="33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163"/>
      <c r="Q35" s="303" t="s">
        <v>147</v>
      </c>
      <c r="R35" s="304"/>
      <c r="S35" s="304"/>
      <c r="T35" s="304"/>
      <c r="U35" s="304"/>
      <c r="V35" s="304"/>
      <c r="W35" s="304"/>
      <c r="X35" s="304"/>
      <c r="Y35" s="305"/>
      <c r="Z35" s="52"/>
      <c r="AA35" s="53"/>
      <c r="AB35" s="53"/>
      <c r="AC35" s="53"/>
      <c r="AD35" s="53"/>
      <c r="AE35" s="54"/>
      <c r="AF35" s="218"/>
      <c r="AG35" s="218"/>
      <c r="AH35" s="218"/>
      <c r="AI35" s="218"/>
      <c r="AJ35" s="218"/>
      <c r="AK35" s="218"/>
      <c r="AL35" s="218"/>
      <c r="AM35" s="218"/>
      <c r="AN35" s="219"/>
    </row>
    <row r="36" spans="1:40" ht="13.5" customHeight="1">
      <c r="A36" s="49"/>
      <c r="B36" s="77"/>
      <c r="C36" s="33"/>
      <c r="D36" s="33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163"/>
      <c r="Q36" s="113" t="s">
        <v>148</v>
      </c>
      <c r="R36" s="34"/>
      <c r="S36" s="34"/>
      <c r="T36" s="34"/>
      <c r="U36" s="34"/>
      <c r="V36" s="34"/>
      <c r="W36" s="34"/>
      <c r="X36" s="34"/>
      <c r="Y36" s="55"/>
      <c r="Z36" s="46" t="s">
        <v>149</v>
      </c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210" t="str">
        <f>IF(ISBLANK(入力用!B31),"",入力用!B31)</f>
        <v/>
      </c>
      <c r="AN36" s="211"/>
    </row>
    <row r="37" spans="1:40" ht="13.5" customHeight="1">
      <c r="A37" s="49"/>
      <c r="B37" s="77"/>
      <c r="C37" s="33"/>
      <c r="D37" s="33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163"/>
      <c r="Q37" s="33"/>
      <c r="R37" s="35"/>
      <c r="S37" s="35"/>
      <c r="T37" s="35"/>
      <c r="U37" s="230" t="str">
        <f>IF(ISBLANK(入力用!B40),"",入力用!B40)</f>
        <v/>
      </c>
      <c r="V37" s="230"/>
      <c r="W37" s="334" t="s">
        <v>169</v>
      </c>
      <c r="X37" s="334"/>
      <c r="Y37" s="57"/>
      <c r="Z37" s="91" t="str">
        <f>IF(入力用!B32="HDMI","■","□")</f>
        <v>□</v>
      </c>
      <c r="AA37" s="330" t="s">
        <v>173</v>
      </c>
      <c r="AB37" s="330"/>
      <c r="AC37" s="330"/>
      <c r="AD37" s="330"/>
      <c r="AE37" s="330"/>
      <c r="AF37" s="59"/>
      <c r="AG37" s="59"/>
      <c r="AH37" s="92" t="str">
        <f>IF(入力用!B32="D-sub","■","□")</f>
        <v>□</v>
      </c>
      <c r="AI37" s="92"/>
      <c r="AJ37" s="330" t="s">
        <v>174</v>
      </c>
      <c r="AK37" s="330"/>
      <c r="AL37" s="331"/>
      <c r="AM37" s="60"/>
      <c r="AN37" s="116"/>
    </row>
    <row r="38" spans="1:40" ht="13.5" customHeight="1">
      <c r="A38" s="49"/>
      <c r="B38" s="164"/>
      <c r="C38" s="22"/>
      <c r="D38" s="33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163"/>
      <c r="Q38" s="61"/>
      <c r="R38" s="29"/>
      <c r="S38" s="29"/>
      <c r="T38" s="29"/>
      <c r="U38" s="199"/>
      <c r="V38" s="199"/>
      <c r="W38" s="335"/>
      <c r="X38" s="335"/>
      <c r="Y38" s="62"/>
      <c r="Z38" s="58" t="s">
        <v>49</v>
      </c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212" t="str">
        <f>IF(ISBLANK(入力用!B33),"",入力用!B33)</f>
        <v/>
      </c>
      <c r="AN38" s="213"/>
    </row>
    <row r="39" spans="1:40" ht="13.5" customHeight="1">
      <c r="A39" s="196" t="s">
        <v>111</v>
      </c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 t="s">
        <v>181</v>
      </c>
      <c r="R39" s="197"/>
      <c r="S39" s="197"/>
      <c r="T39" s="197"/>
      <c r="U39" s="197"/>
      <c r="V39" s="197"/>
      <c r="W39" s="197"/>
      <c r="X39" s="197"/>
      <c r="Y39" s="200"/>
      <c r="Z39" s="41" t="s">
        <v>150</v>
      </c>
      <c r="AA39" s="63"/>
      <c r="AB39" s="63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214" t="str">
        <f>IF(ISBLANK(入力用!B34),"",入力用!B34)</f>
        <v/>
      </c>
      <c r="AN39" s="215"/>
    </row>
    <row r="40" spans="1:40" ht="13.5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201"/>
      <c r="Z40" s="41" t="s">
        <v>151</v>
      </c>
      <c r="AA40" s="63"/>
      <c r="AB40" s="63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202" t="str">
        <f>IF(ISBLANK(入力用!B35),"",入力用!B35)</f>
        <v/>
      </c>
      <c r="AN40" s="203"/>
    </row>
    <row r="41" spans="1:40" ht="13.5" customHeight="1">
      <c r="A41" s="109"/>
      <c r="B41" s="197" t="str">
        <f>IF(ISBLANK(入力用!B14),"",入力用!B14)</f>
        <v/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65"/>
      <c r="Q41" s="65"/>
      <c r="R41" s="197" t="str">
        <f>IF(ISBLANK(入力用!E14),"",入力用!E14)</f>
        <v/>
      </c>
      <c r="S41" s="197"/>
      <c r="T41" s="197"/>
      <c r="U41" s="197"/>
      <c r="V41" s="197"/>
      <c r="W41" s="197" t="s">
        <v>182</v>
      </c>
      <c r="X41" s="197"/>
      <c r="Y41" s="65"/>
      <c r="Z41" s="41" t="s">
        <v>152</v>
      </c>
      <c r="AA41" s="67"/>
      <c r="AB41" s="67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204" t="str">
        <f>IF(ISBLANK(入力用!B36),"",入力用!B36)</f>
        <v/>
      </c>
      <c r="AN41" s="205"/>
    </row>
    <row r="42" spans="1:40" ht="13.5" customHeight="1">
      <c r="A42" s="110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66"/>
      <c r="Q42" s="33"/>
      <c r="R42" s="230"/>
      <c r="S42" s="230"/>
      <c r="T42" s="230"/>
      <c r="U42" s="230"/>
      <c r="V42" s="230"/>
      <c r="W42" s="230"/>
      <c r="X42" s="230"/>
      <c r="Y42" s="34"/>
      <c r="Z42" s="41" t="s">
        <v>153</v>
      </c>
      <c r="AA42" s="67"/>
      <c r="AB42" s="67"/>
      <c r="AC42" s="68"/>
      <c r="AD42" s="68"/>
      <c r="AE42" s="68"/>
      <c r="AF42" s="68"/>
      <c r="AG42" s="68"/>
      <c r="AH42" s="68"/>
      <c r="AI42" s="68"/>
      <c r="AJ42" s="68"/>
      <c r="AK42" s="69"/>
      <c r="AL42" s="70"/>
      <c r="AM42" s="204" t="str">
        <f>IF(ISBLANK(入力用!B37),"",入力用!B37)</f>
        <v/>
      </c>
      <c r="AN42" s="205"/>
    </row>
    <row r="43" spans="1:40" ht="13.5" customHeight="1">
      <c r="A43" s="11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66"/>
      <c r="Q43" s="66"/>
      <c r="R43" s="230"/>
      <c r="S43" s="230"/>
      <c r="T43" s="230"/>
      <c r="U43" s="230"/>
      <c r="V43" s="230"/>
      <c r="W43" s="230"/>
      <c r="X43" s="230"/>
      <c r="Y43" s="66"/>
      <c r="Z43" s="41" t="s">
        <v>154</v>
      </c>
      <c r="AA43" s="67"/>
      <c r="AB43" s="67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204" t="str">
        <f>IF(ISBLANK(入力用!B38),"",入力用!B38)</f>
        <v/>
      </c>
      <c r="AN43" s="205"/>
    </row>
    <row r="44" spans="1:40" ht="13.5" customHeight="1">
      <c r="A44" s="111"/>
      <c r="B44" s="71"/>
      <c r="C44" s="71"/>
      <c r="D44" s="66"/>
      <c r="E44" s="66"/>
      <c r="F44" s="66"/>
      <c r="G44" s="66"/>
      <c r="H44" s="66"/>
      <c r="I44" s="66"/>
      <c r="J44" s="66"/>
      <c r="K44" s="66"/>
      <c r="L44" s="71"/>
      <c r="M44" s="66"/>
      <c r="N44" s="66"/>
      <c r="O44" s="66"/>
      <c r="P44" s="66"/>
      <c r="Q44" s="72"/>
      <c r="R44" s="72"/>
      <c r="S44" s="72"/>
      <c r="T44" s="72"/>
      <c r="U44" s="72"/>
      <c r="V44" s="66"/>
      <c r="W44" s="66"/>
      <c r="X44" s="66"/>
      <c r="Y44" s="66"/>
      <c r="Z44" s="41" t="s">
        <v>155</v>
      </c>
      <c r="AA44" s="67"/>
      <c r="AB44" s="67"/>
      <c r="AC44" s="68"/>
      <c r="AD44" s="68"/>
      <c r="AE44" s="68"/>
      <c r="AF44" s="68"/>
      <c r="AG44" s="68"/>
      <c r="AH44" s="68"/>
      <c r="AI44" s="68"/>
      <c r="AJ44" s="68"/>
      <c r="AK44" s="68"/>
      <c r="AL44" s="73"/>
      <c r="AM44" s="204" t="str">
        <f>IF(ISBLANK(入力用!B39),"",入力用!B39)</f>
        <v/>
      </c>
      <c r="AN44" s="205"/>
    </row>
    <row r="45" spans="1:40" ht="13.5" customHeight="1">
      <c r="A45" s="112"/>
      <c r="B45" s="71"/>
      <c r="C45" s="71"/>
      <c r="D45" s="66"/>
      <c r="E45" s="66"/>
      <c r="F45" s="74"/>
      <c r="G45" s="74"/>
      <c r="H45" s="74"/>
      <c r="I45" s="74"/>
      <c r="J45" s="74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115"/>
      <c r="AA45" s="67"/>
      <c r="AB45" s="67"/>
      <c r="AC45" s="68"/>
      <c r="AD45" s="68"/>
      <c r="AE45" s="68"/>
      <c r="AF45" s="68"/>
      <c r="AG45" s="68"/>
      <c r="AH45" s="68"/>
      <c r="AI45" s="68"/>
      <c r="AJ45" s="68"/>
      <c r="AK45" s="68"/>
      <c r="AL45" s="73"/>
      <c r="AN45" s="104"/>
    </row>
    <row r="46" spans="1:40" ht="13.5" customHeight="1">
      <c r="A46" s="112"/>
      <c r="B46" s="71"/>
      <c r="C46" s="71"/>
      <c r="D46" s="66"/>
      <c r="E46" s="66"/>
      <c r="F46" s="74"/>
      <c r="G46" s="74"/>
      <c r="H46" s="74"/>
      <c r="I46" s="74"/>
      <c r="J46" s="74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41"/>
      <c r="AA46" s="67"/>
      <c r="AB46" s="67"/>
      <c r="AC46" s="68"/>
      <c r="AD46" s="68"/>
      <c r="AE46" s="68"/>
      <c r="AF46" s="68"/>
      <c r="AG46" s="68"/>
      <c r="AH46" s="68"/>
      <c r="AI46" s="108"/>
      <c r="AJ46" s="108"/>
      <c r="AK46" s="68"/>
      <c r="AL46" s="73"/>
      <c r="AM46" s="68"/>
      <c r="AN46" s="45"/>
    </row>
    <row r="47" spans="1:40" ht="13.5" customHeight="1">
      <c r="A47" s="36"/>
      <c r="B47" s="71"/>
      <c r="C47" s="71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72"/>
      <c r="X47" s="72"/>
      <c r="Y47" s="72"/>
      <c r="Z47" s="41"/>
      <c r="AA47" s="67"/>
      <c r="AB47" s="67"/>
      <c r="AC47" s="67"/>
      <c r="AD47" s="67"/>
      <c r="AE47" s="67"/>
      <c r="AF47" s="67"/>
      <c r="AG47" s="67"/>
      <c r="AH47" s="67"/>
      <c r="AI47" s="63"/>
      <c r="AJ47" s="63"/>
      <c r="AK47" s="75"/>
      <c r="AL47" s="76"/>
      <c r="AM47" s="75"/>
      <c r="AN47" s="45"/>
    </row>
    <row r="48" spans="1:40" ht="18" customHeight="1">
      <c r="A48" s="306" t="s">
        <v>71</v>
      </c>
      <c r="B48" s="307"/>
      <c r="C48" s="307"/>
      <c r="D48" s="307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5"/>
    </row>
    <row r="49" spans="1:40" ht="13.5" customHeight="1">
      <c r="A49" s="96"/>
      <c r="B49" s="308" t="str">
        <f>IF(ISBLANK(入力用!B17),"",入力用!B17)</f>
        <v/>
      </c>
      <c r="C49" s="308"/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8"/>
      <c r="AM49" s="308"/>
      <c r="AN49" s="97"/>
    </row>
    <row r="50" spans="1:40" ht="13.5" customHeight="1">
      <c r="A50" s="96"/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8"/>
      <c r="AL50" s="308"/>
      <c r="AM50" s="308"/>
      <c r="AN50" s="97"/>
    </row>
    <row r="51" spans="1:40" ht="13.5" customHeight="1">
      <c r="A51" s="96"/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  <c r="AK51" s="308"/>
      <c r="AL51" s="308"/>
      <c r="AM51" s="308"/>
      <c r="AN51" s="97"/>
    </row>
    <row r="52" spans="1:40" ht="8.1" customHeight="1">
      <c r="A52" s="98"/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99"/>
    </row>
    <row r="53" spans="1:40" ht="12" customHeight="1">
      <c r="A53" s="106" t="s">
        <v>156</v>
      </c>
      <c r="B53" s="34"/>
      <c r="C53" s="34"/>
      <c r="D53" s="33"/>
      <c r="E53" s="33"/>
      <c r="F53" s="33"/>
      <c r="G53" s="33"/>
      <c r="H53" s="33"/>
      <c r="I53" s="33"/>
      <c r="J53" s="33"/>
      <c r="K53" s="33"/>
      <c r="L53" s="34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4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23"/>
    </row>
    <row r="54" spans="1:40" ht="12" customHeight="1">
      <c r="A54" s="106" t="s">
        <v>157</v>
      </c>
      <c r="B54" s="34"/>
      <c r="C54" s="34"/>
      <c r="D54" s="33"/>
      <c r="E54" s="77"/>
      <c r="F54" s="77"/>
      <c r="G54" s="77"/>
      <c r="H54" s="77"/>
      <c r="I54" s="77"/>
      <c r="J54" s="77"/>
      <c r="K54" s="77"/>
      <c r="L54" s="34"/>
      <c r="M54" s="77"/>
      <c r="N54" s="77"/>
      <c r="O54" s="77"/>
      <c r="P54" s="77"/>
      <c r="Q54" s="77"/>
      <c r="R54" s="77"/>
      <c r="S54" s="77"/>
      <c r="T54" s="77"/>
      <c r="U54" s="77"/>
      <c r="V54" s="34"/>
      <c r="W54" s="34"/>
      <c r="X54" s="34"/>
      <c r="Y54" s="34"/>
      <c r="Z54" s="35"/>
      <c r="AA54" s="35"/>
      <c r="AB54" s="35"/>
      <c r="AC54" s="78"/>
      <c r="AD54" s="78"/>
      <c r="AE54" s="78"/>
      <c r="AF54" s="78"/>
      <c r="AG54" s="78"/>
      <c r="AH54" s="78"/>
      <c r="AI54" s="78"/>
      <c r="AJ54" s="78"/>
      <c r="AK54" s="33"/>
      <c r="AL54" s="33"/>
      <c r="AM54" s="33"/>
      <c r="AN54" s="33"/>
    </row>
    <row r="55" spans="1:40" ht="12" customHeight="1">
      <c r="A55" s="106" t="s">
        <v>158</v>
      </c>
      <c r="B55" s="34"/>
      <c r="C55" s="34"/>
      <c r="D55" s="33"/>
      <c r="E55" s="33"/>
      <c r="F55" s="77"/>
      <c r="G55" s="77"/>
      <c r="H55" s="77"/>
      <c r="I55" s="77"/>
      <c r="J55" s="77"/>
      <c r="K55" s="77"/>
      <c r="L55" s="34"/>
      <c r="M55" s="77"/>
      <c r="N55" s="77"/>
      <c r="O55" s="77"/>
      <c r="P55" s="77"/>
      <c r="Q55" s="77"/>
      <c r="R55" s="77"/>
      <c r="S55" s="77"/>
      <c r="T55" s="77"/>
      <c r="U55" s="77"/>
      <c r="V55" s="34"/>
      <c r="W55" s="34"/>
      <c r="X55" s="34"/>
      <c r="Y55" s="34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</row>
    <row r="56" spans="1:40" ht="12" customHeight="1">
      <c r="A56" s="106" t="s">
        <v>159</v>
      </c>
      <c r="B56" s="34"/>
      <c r="C56" s="34"/>
      <c r="D56" s="34"/>
      <c r="E56" s="33"/>
      <c r="F56" s="33"/>
      <c r="G56" s="33"/>
      <c r="H56" s="33"/>
      <c r="I56" s="33"/>
      <c r="J56" s="33"/>
      <c r="K56" s="77"/>
      <c r="L56" s="79"/>
      <c r="M56" s="77"/>
      <c r="N56" s="77"/>
      <c r="O56" s="77"/>
      <c r="P56" s="77"/>
      <c r="Q56" s="77"/>
      <c r="R56" s="77"/>
      <c r="S56" s="77"/>
      <c r="T56" s="77"/>
      <c r="U56" s="77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3"/>
    </row>
    <row r="57" spans="1:40" ht="12" customHeight="1">
      <c r="A57" s="107" t="s">
        <v>160</v>
      </c>
      <c r="B57" s="80"/>
      <c r="C57" s="80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56"/>
      <c r="W57" s="56"/>
      <c r="X57" s="56"/>
      <c r="Y57" s="56"/>
      <c r="Z57" s="35"/>
      <c r="AA57" s="35"/>
      <c r="AB57" s="35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33"/>
    </row>
    <row r="58" spans="1:40" ht="12" customHeight="1">
      <c r="A58" s="107" t="s">
        <v>161</v>
      </c>
      <c r="B58" s="80"/>
      <c r="C58" s="80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</sheetData>
  <sheetProtection algorithmName="SHA-512" hashValue="lyc7wqzz/QaBvUZ13csNN5ZIvWQmKFtts81G9A8e36rwTmmfLqVtdP5H41d63Tfz9m3ZA+R6oBpkQsbDjeL/Lw==" saltValue="Q2Q51nWqe1CZfR/B1WO49w==" spinCount="100000" sheet="1" objects="1" scenarios="1"/>
  <mergeCells count="76">
    <mergeCell ref="A1:AN1"/>
    <mergeCell ref="A2:AN2"/>
    <mergeCell ref="A3:Z3"/>
    <mergeCell ref="A4:Z4"/>
    <mergeCell ref="A5:Z5"/>
    <mergeCell ref="AE5:AN5"/>
    <mergeCell ref="A48:D48"/>
    <mergeCell ref="B49:AM52"/>
    <mergeCell ref="Q31:Y33"/>
    <mergeCell ref="A16:F17"/>
    <mergeCell ref="A18:F19"/>
    <mergeCell ref="H16:AK19"/>
    <mergeCell ref="B41:O43"/>
    <mergeCell ref="R41:V43"/>
    <mergeCell ref="W41:X43"/>
    <mergeCell ref="Z31:AC31"/>
    <mergeCell ref="Z32:AC32"/>
    <mergeCell ref="AA37:AE37"/>
    <mergeCell ref="AJ37:AL37"/>
    <mergeCell ref="R28:Y28"/>
    <mergeCell ref="R30:Y30"/>
    <mergeCell ref="W37:X38"/>
    <mergeCell ref="U37:V38"/>
    <mergeCell ref="A33:P34"/>
    <mergeCell ref="A31:P32"/>
    <mergeCell ref="Q34:Y34"/>
    <mergeCell ref="R29:Y29"/>
    <mergeCell ref="A28:K29"/>
    <mergeCell ref="Q35:Y35"/>
    <mergeCell ref="A21:P22"/>
    <mergeCell ref="Q21:Y22"/>
    <mergeCell ref="Z21:AN22"/>
    <mergeCell ref="A23:P25"/>
    <mergeCell ref="A14:H15"/>
    <mergeCell ref="O14:T15"/>
    <mergeCell ref="K14:N15"/>
    <mergeCell ref="AM28:AN28"/>
    <mergeCell ref="A26:K27"/>
    <mergeCell ref="M26:P27"/>
    <mergeCell ref="M28:P29"/>
    <mergeCell ref="Q23:Y25"/>
    <mergeCell ref="Z23:AN25"/>
    <mergeCell ref="AM29:AN29"/>
    <mergeCell ref="Q26:Y27"/>
    <mergeCell ref="Z26:AL27"/>
    <mergeCell ref="AM26:AN27"/>
    <mergeCell ref="X14:AD15"/>
    <mergeCell ref="A6:D13"/>
    <mergeCell ref="E6:I7"/>
    <mergeCell ref="E8:I9"/>
    <mergeCell ref="AC12:AN13"/>
    <mergeCell ref="E10:I11"/>
    <mergeCell ref="K8:AN9"/>
    <mergeCell ref="K10:V11"/>
    <mergeCell ref="X10:AB11"/>
    <mergeCell ref="K6:S6"/>
    <mergeCell ref="K7:AN7"/>
    <mergeCell ref="AC10:AN11"/>
    <mergeCell ref="AE14:AL15"/>
    <mergeCell ref="E12:I13"/>
    <mergeCell ref="K12:V13"/>
    <mergeCell ref="X12:AB13"/>
    <mergeCell ref="AM43:AN43"/>
    <mergeCell ref="AM44:AN44"/>
    <mergeCell ref="AM30:AN30"/>
    <mergeCell ref="AM33:AN33"/>
    <mergeCell ref="AM36:AN36"/>
    <mergeCell ref="AM38:AN38"/>
    <mergeCell ref="AM39:AN39"/>
    <mergeCell ref="AF34:AN35"/>
    <mergeCell ref="AF31:AN32"/>
    <mergeCell ref="A39:P40"/>
    <mergeCell ref="Q39:Y40"/>
    <mergeCell ref="AM40:AN40"/>
    <mergeCell ref="AM41:AN41"/>
    <mergeCell ref="AM42:AN42"/>
  </mergeCells>
  <phoneticPr fontId="2"/>
  <pageMargins left="0.9055118110236221" right="0.51181102362204722" top="0.55118110236220474" bottom="0.35433070866141736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182F-1503-4D13-B48A-6AC2BB30A192}">
  <dimension ref="A1:B19"/>
  <sheetViews>
    <sheetView workbookViewId="0"/>
  </sheetViews>
  <sheetFormatPr defaultRowHeight="18.75"/>
  <cols>
    <col min="1" max="1" width="27.625" bestFit="1" customWidth="1"/>
    <col min="2" max="2" width="9" style="1"/>
  </cols>
  <sheetData>
    <row r="1" spans="1:2">
      <c r="A1" s="3" t="s">
        <v>58</v>
      </c>
      <c r="B1" s="7" t="s">
        <v>43</v>
      </c>
    </row>
    <row r="2" spans="1:2">
      <c r="A2" t="s">
        <v>59</v>
      </c>
      <c r="B2" s="1">
        <v>1000</v>
      </c>
    </row>
    <row r="3" spans="1:2">
      <c r="A3" t="s">
        <v>44</v>
      </c>
      <c r="B3" s="1">
        <v>1000</v>
      </c>
    </row>
    <row r="4" spans="1:2">
      <c r="A4" t="s">
        <v>45</v>
      </c>
      <c r="B4" s="1">
        <v>2000</v>
      </c>
    </row>
    <row r="5" spans="1:2">
      <c r="A5" t="s">
        <v>46</v>
      </c>
      <c r="B5" s="1">
        <v>2000</v>
      </c>
    </row>
    <row r="6" spans="1:2">
      <c r="A6" t="s">
        <v>47</v>
      </c>
      <c r="B6" s="1">
        <v>2000</v>
      </c>
    </row>
    <row r="7" spans="1:2">
      <c r="A7" t="s">
        <v>48</v>
      </c>
      <c r="B7" s="1">
        <v>4500</v>
      </c>
    </row>
    <row r="8" spans="1:2">
      <c r="A8" t="s">
        <v>49</v>
      </c>
      <c r="B8" s="1">
        <v>1000</v>
      </c>
    </row>
    <row r="9" spans="1:2">
      <c r="A9" t="s">
        <v>50</v>
      </c>
      <c r="B9" s="1">
        <v>1000</v>
      </c>
    </row>
    <row r="10" spans="1:2">
      <c r="A10" t="s">
        <v>51</v>
      </c>
      <c r="B10" s="1">
        <v>200</v>
      </c>
    </row>
    <row r="11" spans="1:2">
      <c r="A11" t="s">
        <v>52</v>
      </c>
      <c r="B11" s="1">
        <v>4000</v>
      </c>
    </row>
    <row r="12" spans="1:2">
      <c r="A12" t="s">
        <v>53</v>
      </c>
      <c r="B12" s="1">
        <v>1000</v>
      </c>
    </row>
    <row r="13" spans="1:2">
      <c r="A13" t="s">
        <v>54</v>
      </c>
      <c r="B13" s="1">
        <v>200</v>
      </c>
    </row>
    <row r="14" spans="1:2">
      <c r="A14" t="s">
        <v>55</v>
      </c>
      <c r="B14" s="1">
        <v>100</v>
      </c>
    </row>
    <row r="15" spans="1:2">
      <c r="A15" t="s">
        <v>56</v>
      </c>
      <c r="B15" s="1">
        <v>2000</v>
      </c>
    </row>
    <row r="16" spans="1:2">
      <c r="A16" t="s">
        <v>72</v>
      </c>
      <c r="B16" s="1">
        <v>3000</v>
      </c>
    </row>
    <row r="17" spans="1:2">
      <c r="A17" t="s">
        <v>73</v>
      </c>
      <c r="B17" s="1">
        <v>5000</v>
      </c>
    </row>
    <row r="18" spans="1:2">
      <c r="A18" t="s">
        <v>76</v>
      </c>
      <c r="B18" s="1">
        <v>10000</v>
      </c>
    </row>
    <row r="19" spans="1:2">
      <c r="A19" t="s">
        <v>57</v>
      </c>
      <c r="B19" s="1">
        <v>2000</v>
      </c>
    </row>
  </sheetData>
  <sheetProtection algorithmName="SHA-512" hashValue="Q2yBz/Tx6qKlKptb3vYnExBlJhyV+BcYV/Zw9VYKhpXaTOxhzLggq6R8bmUozproJMYe+AH9vCPnipoT5thedA==" saltValue="1WUTlEWW0s+vgNNpudAd6w==" spinCount="100000" sheet="1" objects="1" scenarios="1" selectLockedCells="1" selectUnlockedCells="1"/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95039-CE27-4FCD-8AD2-E81CEAA5FAEC}">
  <dimension ref="A1:G35"/>
  <sheetViews>
    <sheetView workbookViewId="0">
      <selection activeCell="B16" sqref="B16"/>
    </sheetView>
  </sheetViews>
  <sheetFormatPr defaultRowHeight="18.75"/>
  <cols>
    <col min="1" max="1" width="12.625" customWidth="1"/>
    <col min="4" max="5" width="11.5" bestFit="1" customWidth="1"/>
    <col min="6" max="7" width="11.375" bestFit="1" customWidth="1"/>
  </cols>
  <sheetData>
    <row r="1" spans="1:7">
      <c r="A1" s="3" t="s">
        <v>62</v>
      </c>
      <c r="B1" s="3" t="s">
        <v>63</v>
      </c>
      <c r="D1" t="s">
        <v>68</v>
      </c>
      <c r="E1" t="s">
        <v>69</v>
      </c>
      <c r="F1" t="s">
        <v>65</v>
      </c>
      <c r="G1" t="s">
        <v>66</v>
      </c>
    </row>
    <row r="2" spans="1:7">
      <c r="A2" t="s">
        <v>64</v>
      </c>
      <c r="B2">
        <v>0.1</v>
      </c>
      <c r="D2" t="s">
        <v>0</v>
      </c>
      <c r="E2" t="s">
        <v>25</v>
      </c>
      <c r="F2" t="s">
        <v>29</v>
      </c>
      <c r="G2" t="s">
        <v>31</v>
      </c>
    </row>
    <row r="3" spans="1:7">
      <c r="D3" t="s">
        <v>10</v>
      </c>
      <c r="E3" t="s">
        <v>26</v>
      </c>
      <c r="F3" t="s">
        <v>30</v>
      </c>
      <c r="G3" t="s">
        <v>32</v>
      </c>
    </row>
    <row r="4" spans="1:7">
      <c r="D4" t="s">
        <v>11</v>
      </c>
      <c r="E4" t="s">
        <v>27</v>
      </c>
      <c r="G4" t="s">
        <v>33</v>
      </c>
    </row>
    <row r="5" spans="1:7">
      <c r="A5" s="4" t="s">
        <v>1</v>
      </c>
      <c r="B5">
        <v>1</v>
      </c>
      <c r="D5" t="s">
        <v>12</v>
      </c>
      <c r="E5" t="s">
        <v>28</v>
      </c>
      <c r="G5" t="s">
        <v>34</v>
      </c>
    </row>
    <row r="6" spans="1:7">
      <c r="A6" s="4" t="s">
        <v>3</v>
      </c>
      <c r="B6">
        <v>2</v>
      </c>
      <c r="D6" t="s">
        <v>13</v>
      </c>
      <c r="E6" t="s">
        <v>74</v>
      </c>
      <c r="G6" t="s">
        <v>35</v>
      </c>
    </row>
    <row r="7" spans="1:7">
      <c r="A7" s="4" t="s">
        <v>40</v>
      </c>
      <c r="B7">
        <v>3</v>
      </c>
      <c r="D7" t="s">
        <v>14</v>
      </c>
      <c r="E7" t="s">
        <v>75</v>
      </c>
      <c r="G7" t="s">
        <v>36</v>
      </c>
    </row>
    <row r="8" spans="1:7">
      <c r="A8" s="4" t="s">
        <v>4</v>
      </c>
      <c r="B8">
        <v>3</v>
      </c>
      <c r="D8" t="s">
        <v>15</v>
      </c>
      <c r="G8" t="s">
        <v>37</v>
      </c>
    </row>
    <row r="9" spans="1:7">
      <c r="A9" s="4" t="s">
        <v>5</v>
      </c>
      <c r="B9">
        <v>2</v>
      </c>
      <c r="D9" t="s">
        <v>16</v>
      </c>
      <c r="G9" t="s">
        <v>38</v>
      </c>
    </row>
    <row r="10" spans="1:7">
      <c r="A10" s="4" t="s">
        <v>6</v>
      </c>
      <c r="B10">
        <v>3</v>
      </c>
      <c r="D10" t="s">
        <v>17</v>
      </c>
      <c r="G10" t="s">
        <v>39</v>
      </c>
    </row>
    <row r="11" spans="1:7">
      <c r="A11" s="4" t="s">
        <v>7</v>
      </c>
      <c r="B11">
        <v>3</v>
      </c>
      <c r="D11" t="s">
        <v>18</v>
      </c>
    </row>
    <row r="12" spans="1:7">
      <c r="A12" s="4" t="s">
        <v>2</v>
      </c>
      <c r="B12">
        <v>1</v>
      </c>
      <c r="D12" t="s">
        <v>19</v>
      </c>
    </row>
    <row r="13" spans="1:7">
      <c r="A13" s="4" t="s">
        <v>8</v>
      </c>
      <c r="B13">
        <v>2</v>
      </c>
      <c r="D13" t="s">
        <v>20</v>
      </c>
    </row>
    <row r="14" spans="1:7">
      <c r="A14" s="5" t="s">
        <v>9</v>
      </c>
      <c r="B14">
        <v>2</v>
      </c>
      <c r="D14" t="s">
        <v>21</v>
      </c>
    </row>
    <row r="15" spans="1:7">
      <c r="A15" s="4" t="s">
        <v>200</v>
      </c>
      <c r="B15">
        <v>1</v>
      </c>
      <c r="D15" t="s">
        <v>22</v>
      </c>
    </row>
    <row r="16" spans="1:7">
      <c r="A16" s="4" t="s">
        <v>85</v>
      </c>
      <c r="B16">
        <v>1</v>
      </c>
      <c r="D16" t="s">
        <v>23</v>
      </c>
    </row>
    <row r="17" spans="1:4">
      <c r="D17" t="s">
        <v>24</v>
      </c>
    </row>
    <row r="18" spans="1:4">
      <c r="A18" t="s">
        <v>98</v>
      </c>
    </row>
    <row r="19" spans="1:4">
      <c r="A19" t="s">
        <v>99</v>
      </c>
    </row>
    <row r="20" spans="1:4">
      <c r="A20" t="s">
        <v>100</v>
      </c>
    </row>
    <row r="22" spans="1:4">
      <c r="A22" s="3" t="s">
        <v>115</v>
      </c>
      <c r="B22" s="6"/>
    </row>
    <row r="23" spans="1:4">
      <c r="A23" s="17" t="s">
        <v>113</v>
      </c>
      <c r="B23" s="6"/>
    </row>
    <row r="24" spans="1:4">
      <c r="A24" s="17" t="s">
        <v>114</v>
      </c>
      <c r="B24" s="6"/>
    </row>
    <row r="25" spans="1:4">
      <c r="A25" t="s">
        <v>41</v>
      </c>
      <c r="B25" s="1"/>
    </row>
    <row r="26" spans="1:4">
      <c r="A26" t="s">
        <v>42</v>
      </c>
      <c r="B26" s="1"/>
    </row>
    <row r="27" spans="1:4">
      <c r="A27" t="s">
        <v>116</v>
      </c>
      <c r="B27" s="1"/>
    </row>
    <row r="28" spans="1:4">
      <c r="A28" t="s">
        <v>117</v>
      </c>
      <c r="B28" s="1"/>
    </row>
    <row r="29" spans="1:4">
      <c r="A29" t="s">
        <v>118</v>
      </c>
      <c r="B29" s="1"/>
    </row>
    <row r="30" spans="1:4">
      <c r="A30" t="s">
        <v>119</v>
      </c>
      <c r="B30" s="1"/>
    </row>
    <row r="31" spans="1:4">
      <c r="A31" t="s">
        <v>120</v>
      </c>
      <c r="B31" s="1"/>
    </row>
    <row r="32" spans="1:4">
      <c r="A32" t="s">
        <v>121</v>
      </c>
      <c r="B32" s="1"/>
    </row>
    <row r="33" spans="1:2">
      <c r="B33" s="1"/>
    </row>
    <row r="34" spans="1:2">
      <c r="A34" t="s">
        <v>126</v>
      </c>
      <c r="B34" s="1"/>
    </row>
    <row r="35" spans="1:2">
      <c r="A35" t="s">
        <v>127</v>
      </c>
      <c r="B35" s="1"/>
    </row>
  </sheetData>
  <sheetProtection algorithmName="SHA-512" hashValue="U/uBv6ije+SZ+E6FTObRDVD61WbvYPOK0hLaomZJJ5lTbC6Icspi5TbYRscGzu13QQvDqcyiYUQwlO+Zda6m9A==" saltValue="GZiJyWaCTFNHy+zQHJCgSg==" spinCount="100000" sheet="1" objects="1" scenarios="1" selectLockedCells="1" selectUn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入力用</vt:lpstr>
      <vt:lpstr>出力用（印刷してFAX送信してください）</vt:lpstr>
      <vt:lpstr>備品</vt:lpstr>
      <vt:lpstr>設定</vt:lpstr>
      <vt:lpstr>'出力用（印刷してFAX送信してください）'!Print_Area</vt:lpstr>
      <vt:lpstr>階数</vt:lpstr>
      <vt:lpstr>地下2階</vt:lpstr>
      <vt:lpstr>地下3階</vt:lpstr>
      <vt:lpstr>地上５階</vt:lpstr>
      <vt:lpstr>地上６階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asakura yutaka</dc:creator>
  <cp:lastModifiedBy>浅倉 豊</cp:lastModifiedBy>
  <cp:lastPrinted>2024-05-21T09:13:05Z</cp:lastPrinted>
  <dcterms:created xsi:type="dcterms:W3CDTF">2021-08-16T04:23:19Z</dcterms:created>
  <dcterms:modified xsi:type="dcterms:W3CDTF">2024-05-22T04:01:38Z</dcterms:modified>
</cp:coreProperties>
</file>